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CĐKT" sheetId="1" r:id="rId1"/>
    <sheet name="DN - BÁO CÁO KẾT QUẢ KINH DOANH" sheetId="2" r:id="rId2"/>
    <sheet name="LCTT TT" sheetId="3" r:id="rId3"/>
  </sheets>
  <definedNames/>
  <calcPr fullCalcOnLoad="1"/>
</workbook>
</file>

<file path=xl/sharedStrings.xml><?xml version="1.0" encoding="utf-8"?>
<sst xmlns="http://schemas.openxmlformats.org/spreadsheetml/2006/main" count="363" uniqueCount="316">
  <si>
    <t>Báo cáo tài chính</t>
  </si>
  <si>
    <t>Chỉ tiêu</t>
  </si>
  <si>
    <t>Mã chỉ tiêu</t>
  </si>
  <si>
    <t>Thuyết minh</t>
  </si>
  <si>
    <t>Quý này năm nay</t>
  </si>
  <si>
    <t>Quý này năm trước</t>
  </si>
  <si>
    <t>Số lũy kế từ đầu năm đến cuối quý này (Năm nay)</t>
  </si>
  <si>
    <t>Số lũy kế từ đầu năm đến cuối quý này (Năm trước)</t>
  </si>
  <si>
    <t>1. Doanh thu bán hàng và cung cấp dịch vụ</t>
  </si>
  <si>
    <t>01</t>
  </si>
  <si>
    <t>2. Các khoản giảm trừ doanh thu</t>
  </si>
  <si>
    <t>02</t>
  </si>
  <si>
    <t>3. Doanh thu thuần về bán hàng và cung cấp dịch vụ (10 = 01 - 02)</t>
  </si>
  <si>
    <t>10</t>
  </si>
  <si>
    <t>4. Giá vốn hàng bán</t>
  </si>
  <si>
    <t>11</t>
  </si>
  <si>
    <t>20</t>
  </si>
  <si>
    <t>6. Doanh thu hoạt động tài chính</t>
  </si>
  <si>
    <t>21</t>
  </si>
  <si>
    <t>7. Chi phí tài chính</t>
  </si>
  <si>
    <t>22</t>
  </si>
  <si>
    <t xml:space="preserve">  - Trong đó: Chi phí lãi vay</t>
  </si>
  <si>
    <t>23</t>
  </si>
  <si>
    <t>8. Chi phí bán hàng</t>
  </si>
  <si>
    <t>24</t>
  </si>
  <si>
    <t>9. Chi phí quản lý doanh nghiệp</t>
  </si>
  <si>
    <t>25</t>
  </si>
  <si>
    <t>10. Lợi nhuận thuần từ hoạt động kinh doanh{30=20+(21-22) - (24+25)}</t>
  </si>
  <si>
    <t>30</t>
  </si>
  <si>
    <t>11. Thu nhập khác</t>
  </si>
  <si>
    <t>31</t>
  </si>
  <si>
    <t>12. Chi phí khác</t>
  </si>
  <si>
    <t>32</t>
  </si>
  <si>
    <t>13. Lợi nhuận khác(40=31-32)</t>
  </si>
  <si>
    <t>40</t>
  </si>
  <si>
    <t>14. Phần lãi lỗ trong công ty liên kết, liên doanh</t>
  </si>
  <si>
    <t>45</t>
  </si>
  <si>
    <t>15. Tổng lợi nhuận kế toán trước thuế(50=30+40)</t>
  </si>
  <si>
    <t>50</t>
  </si>
  <si>
    <t>16. Chi phí thuế TNDN hiện hành</t>
  </si>
  <si>
    <t>51</t>
  </si>
  <si>
    <t>17. Chi phí thuế TNDN hoãn lại</t>
  </si>
  <si>
    <t>52</t>
  </si>
  <si>
    <t>18. Lợi nhuận sau thuế thu nhập doanh nghiệp(60=50-51-52)</t>
  </si>
  <si>
    <t>60</t>
  </si>
  <si>
    <t>18.1 Lợi nhuận sau thuế của cổ đông thiểu số</t>
  </si>
  <si>
    <t>61</t>
  </si>
  <si>
    <t>18.2 Lợi nhuận sau thuế của cổ đông công ty mẹ</t>
  </si>
  <si>
    <t>62</t>
  </si>
  <si>
    <t>19. Lãi cơ bản trên cổ phiếu(*)</t>
  </si>
  <si>
    <t>70</t>
  </si>
  <si>
    <t>DN - BẢNG CÂN ĐỐI KẾ TOÁN</t>
  </si>
  <si>
    <t>Số đầu năm</t>
  </si>
  <si>
    <t>Số cuối kỳ</t>
  </si>
  <si>
    <t>TÀI SẢN</t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</si>
  <si>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</si>
  <si>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</si>
  <si>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</si>
  <si>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</si>
  <si>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</si>
  <si>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</si>
  <si>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</si>
  <si>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</si>
  <si>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</si>
  <si>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</si>
  <si>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Đầu tư ngắn hạn</t>
  </si>
  <si>
    <t>121</t>
  </si>
  <si>
    <t>2. Dự phòng giảm giá đầu tư ngắn hạn</t>
  </si>
  <si>
    <t>129</t>
  </si>
  <si>
    <t>III. Các khoản phải thu ngắn hạn</t>
  </si>
  <si>
    <t>130</t>
  </si>
  <si>
    <t>1. Phải thu khách hàng</t>
  </si>
  <si>
    <t>131</t>
  </si>
  <si>
    <t>2. Trả trước cho người bán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</si>
  <si>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</si>
  <si>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</si>
  <si>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</si>
  <si>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</si>
  <si>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</si>
  <si>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Các khoản phải thu khác</t>
  </si>
  <si>
    <t>135</t>
  </si>
  <si>
    <t>6. Dự phòng phải thu ngắn hạn khó đòi</t>
  </si>
  <si>
    <t>139</t>
  </si>
  <si>
    <t>IV. Hàng tồn kho</t>
  </si>
  <si>
    <t>140</t>
  </si>
  <si>
    <t>1. Hàng tồn kho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</si>
  <si>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</si>
  <si>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</si>
  <si>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</si>
  <si>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</si>
  <si>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</si>
  <si>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</si>
  <si>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</si>
  <si>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2. Thuế GTGT được khấu trừ</t>
  </si>
  <si>
    <t>152</t>
  </si>
  <si>
    <t>3. Thuế và các khoản khác phải thu Nhà nước</t>
  </si>
  <si>
    <t>154</t>
  </si>
  <si>
    <t>4. Tài sản ngắn hạn khác</t>
  </si>
  <si>
    <t>158</t>
  </si>
  <si>
    <t xml:space="preserve">B. TÀI SẢN DÀI HẠN </t>
  </si>
  <si>
    <t>200</t>
  </si>
  <si>
    <t>I. Các khoản phải thu dài hạn</t>
  </si>
  <si>
    <t>210</t>
  </si>
  <si>
    <t>1. Phải thu dài hạn của khách hàng</t>
  </si>
  <si>
    <t>211</t>
  </si>
  <si>
    <t>2. Vốn kinh doanh ở đơn vị trực thuộc</t>
  </si>
  <si>
    <t>212</t>
  </si>
  <si>
    <t>3. Phải thu dài hạn nội bộ</t>
  </si>
  <si>
    <t>213</t>
  </si>
  <si>
    <t>4. Phải thu dài hạn khác</t>
  </si>
  <si>
    <t>218</t>
  </si>
  <si>
    <t>5. Dự phòng các khoản phải thu dài hạn khó đòi</t>
  </si>
  <si>
    <t>219</t>
  </si>
  <si>
    <t>II.Tài sản cố định</t>
  </si>
  <si>
    <t>220</t>
  </si>
  <si>
    <t>1. Tài sản cố định hữu hình</t>
  </si>
  <si>
    <t>221</t>
  </si>
  <si>
    <t xml:space="preserve">    - Nguyên giá</t>
  </si>
  <si>
    <t>222</t>
  </si>
  <si>
    <t xml:space="preserve">    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</si>
  <si>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</si>
  <si>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</si>
  <si>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</si>
  <si>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</si>
  <si>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</si>
  <si>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</si>
  <si>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</si>
  <si>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</si>
  <si>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</si>
  <si>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4. Chi phí xây dựng cơ bản dở dang</t>
  </si>
  <si>
    <t>230</t>
  </si>
  <si>
    <t>III. Bất động sản đầu tư</t>
  </si>
  <si>
    <t>240</t>
  </si>
  <si>
    <t>241</t>
  </si>
  <si>
    <t>242</t>
  </si>
  <si>
    <t>IV. Các khoản đầu tư tài chính dài hạn</t>
  </si>
  <si>
    <t>250</t>
  </si>
  <si>
    <t>1. Đầu tư vào công ty con</t>
  </si>
  <si>
    <t>251</t>
  </si>
  <si>
    <t>2. Đầu tư vào công ty liên kết, liên doanh</t>
  </si>
  <si>
    <t>252</t>
  </si>
  <si>
    <t>3. Đầu tư dài hạn khác</t>
  </si>
  <si>
    <t>258</t>
  </si>
  <si>
    <t>4. Dự phòng giảm giá đầu tư tài chính dài hạn</t>
  </si>
  <si>
    <t>259</t>
  </si>
  <si>
    <t>V. Tài sản dài hạn khác</t>
  </si>
  <si>
    <t>260</t>
  </si>
  <si>
    <t>1. Chi phí trả trước dài hạn</t>
  </si>
  <si>
    <t>261</t>
  </si>
  <si>
    <t>2. Tài sản thuế thu nhập hoàn lại</t>
  </si>
  <si>
    <t>262</t>
  </si>
  <si>
    <t>3. Tài sản dài hạn khác</t>
  </si>
  <si>
    <t>268</t>
  </si>
  <si>
    <t>VI. Lợi thế thương mại</t>
  </si>
  <si>
    <t>269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</si>
  <si>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</si>
  <si>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</si>
  <si>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</si>
  <si>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</si>
  <si>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</si>
  <si>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</si>
  <si>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</si>
  <si>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Vay và nợ ngắn hạn</t>
  </si>
  <si>
    <t>311</t>
  </si>
  <si>
    <t>2. Phải trả người bán</t>
  </si>
  <si>
    <t>312</t>
  </si>
  <si>
    <t>3. Người mua trả tiền trước</t>
  </si>
  <si>
    <t>313</t>
  </si>
  <si>
    <t>4. Thuế và các khoản phải nộp nhà nước</t>
  </si>
  <si>
    <t>314</t>
  </si>
  <si>
    <t>5. Phải trả người lao động</t>
  </si>
  <si>
    <t>315</t>
  </si>
  <si>
    <t>6. Chi phí phải trả</t>
  </si>
  <si>
    <t>316</t>
  </si>
  <si>
    <t>7. Phải trả nội bộ</t>
  </si>
  <si>
    <t>317</t>
  </si>
  <si>
    <t>8. Phải trả theo tiến độ kế hoạch hợp đồng xây dựng</t>
  </si>
  <si>
    <t>318</t>
  </si>
  <si>
    <t>9. Các khoản phải trả, phải nộp ngắn hạn khác</t>
  </si>
  <si>
    <t>319</t>
  </si>
  <si>
    <t>10. Dự phòng phải trả ngắn hạn</t>
  </si>
  <si>
    <t>320</t>
  </si>
  <si>
    <t>11. Quỹ khen thưởng phúc lợi</t>
  </si>
  <si>
    <t>323</t>
  </si>
  <si>
    <t>II. Nợ dài hạn</t>
  </si>
  <si>
    <t>330</t>
  </si>
  <si>
    <t>1. Phải trả dài hạn người bán</t>
  </si>
  <si>
    <t>331</t>
  </si>
  <si>
    <t>2. Phải trả dài hạn nội bộ</t>
  </si>
  <si>
    <t>332</t>
  </si>
  <si>
    <t>3. Phải trả dài hạn khác</t>
  </si>
  <si>
    <t>333</t>
  </si>
  <si>
    <t>4. Vay và nợ dài hạn</t>
  </si>
  <si>
    <t>334</t>
  </si>
  <si>
    <t>5. Thuế thu nhập hoãn lại phải trả</t>
  </si>
  <si>
    <t>335</t>
  </si>
  <si>
    <t>6. Dự phòng trợ cấp mất việc làm</t>
  </si>
  <si>
    <t>336</t>
  </si>
  <si>
    <t>7. Dự phòng phải trả dài hạn</t>
  </si>
  <si>
    <t>337</t>
  </si>
  <si>
    <t>8. Doanh thu chưa thực hiện</t>
  </si>
  <si>
    <t>338</t>
  </si>
  <si>
    <t>9. Quỹ phát triển khoa học và công nghệ</t>
  </si>
  <si>
    <t>339</t>
  </si>
  <si>
    <t>B.VỐN CHỦ SỞ HỮU</t>
  </si>
  <si>
    <t>400</t>
  </si>
  <si>
    <t>I. Vốn chủ sở hữu</t>
  </si>
  <si>
    <t>410</t>
  </si>
  <si>
    <t>1. Vốn đầu tư của chủ sở hữu</t>
  </si>
  <si>
    <t>411</t>
  </si>
  <si>
    <t>2. Thặng dư vốn cổ phần</t>
  </si>
  <si>
    <t>412</t>
  </si>
  <si>
    <t>3. Vốn khác của chủ sở hữu</t>
  </si>
  <si>
    <t>413</t>
  </si>
  <si>
    <t>4. Cổ phiếu quỹ</t>
  </si>
  <si>
    <t>414</t>
  </si>
  <si>
    <t>5. Chênh lệch đánh giá lại tài sản</t>
  </si>
  <si>
    <t>415</t>
  </si>
  <si>
    <t>6. Chênh lệch tỷ giá hối đoái</t>
  </si>
  <si>
    <t>416</t>
  </si>
  <si>
    <t>7. Quỹ đầu tư phát triển</t>
  </si>
  <si>
    <t>417</t>
  </si>
  <si>
    <t>8. Quỹ dự phòng tài chính</t>
  </si>
  <si>
    <t>418</t>
  </si>
  <si>
    <t>9. Quỹ khác thuộc vốn chủ sở hữu</t>
  </si>
  <si>
    <t>419</t>
  </si>
  <si>
    <t>10. Lợi nhuận sau thuế chưa phân phối</t>
  </si>
  <si>
    <t>420</t>
  </si>
  <si>
    <t>11. Nguồn vốn đầu tư XDCB</t>
  </si>
  <si>
    <t>421</t>
  </si>
  <si>
    <t>12. Quỹ hỗ trợ sắp xếp doanh nghiệp</t>
  </si>
  <si>
    <t>422</t>
  </si>
  <si>
    <t>II. Nguồn kinh phí và quỹ khác</t>
  </si>
  <si>
    <t>430</t>
  </si>
  <si>
    <t>1. Nguồn kinh phí</t>
  </si>
  <si>
    <t>432</t>
  </si>
  <si>
    <t>2. Nguồn kinh phí đã hình thành TSCĐ</t>
  </si>
  <si>
    <t>433</t>
  </si>
  <si>
    <t>C. LỢI ÍCH CỔ ĐÔNG THIỂU SỐ</t>
  </si>
  <si>
    <t>439</t>
  </si>
  <si>
    <t>TỔNG CỘNG NGUỒN VỐN</t>
  </si>
  <si>
    <t>440</t>
  </si>
  <si>
    <t>CÁC CHỈ TIÊU NGOÀI BẢNG</t>
  </si>
  <si>
    <t>1. Tài sản thuê ngoài</t>
  </si>
  <si>
    <t>2. Vật tư, hàng hóa nhận giữ hộ, nhận gia công</t>
  </si>
  <si>
    <t>3. Hàng hóa nhận bán hộ, nhận ký gửi, ký cược</t>
  </si>
  <si>
    <t>03</t>
  </si>
  <si>
    <t>4. Nợ khó đòi đã xử lý</t>
  </si>
  <si>
    <t>04</t>
  </si>
  <si>
    <t>5. Ngoại tệ các loại</t>
  </si>
  <si>
    <t>05</t>
  </si>
  <si>
    <t>6. Dự toán chi sự nghiệp, dự án</t>
  </si>
  <si>
    <t>06</t>
  </si>
  <si>
    <t>I. Lưu chuyển tiền từ hoạt động kinh doanh</t>
  </si>
  <si>
    <t>1. Tiền thu từ bán hàng, cung cấp dịch vụ và doanh thu khác</t>
  </si>
  <si>
    <t>2. Tiền chi trả cho người cung cấp hàng hóa và dịch vụ</t>
  </si>
  <si>
    <t>3. Tiền chi trả cho người lao động</t>
  </si>
  <si>
    <t>4. Tiền chi trả lãi vay</t>
  </si>
  <si>
    <t xml:space="preserve">5. Tiền chi nộp thuế thu nhập doanh nghiệp </t>
  </si>
  <si>
    <t>6. Tiền thu khác từ hoạt động kinh doanh</t>
  </si>
  <si>
    <t>7. Tiền chi khác cho hoạt động kinh doanh</t>
  </si>
  <si>
    <t>07</t>
  </si>
  <si>
    <t>Lưu chuyển tiền thuần từ hoạt động kinh doanh</t>
  </si>
  <si>
    <t>II. Lưu chuyển tiền từ hoạt động đầu tư</t>
  </si>
  <si>
    <t>1.Tiền chi để mua sắm, xây dựng TSCĐ và các tài sản dài hạn khác</t>
  </si>
  <si>
    <t>2.Tiền thu từ thanh lý, nhượng bán TSCĐ và các tài sản dài hạn khác</t>
  </si>
  <si>
    <t>3.Tiền chi cho vay, mua các công cụ nợ của đơn vị khác</t>
  </si>
  <si>
    <t>4.Tiền thu hồi cho vay, bán lại các công cụ nợ của đơn vị khác</t>
  </si>
  <si>
    <t>5.Tiền chi đầu tư góp vốn vào đơn vị khác</t>
  </si>
  <si>
    <t>6.Tiền thu hồi đầu tư góp vốn vào đơn vị khác</t>
  </si>
  <si>
    <t>26</t>
  </si>
  <si>
    <t>7.Tiền thu lãi cho vay, cổ tức và lợi nhuận được chia</t>
  </si>
  <si>
    <t>27</t>
  </si>
  <si>
    <t>Lưu chuyển tiền thuần từ hoạt động đầu tư</t>
  </si>
  <si>
    <t>III. Lưu chuyển tiền từ hoạt động tài chính</t>
  </si>
  <si>
    <t>1.Tiền thu từ phát hành cổ phiếu, nhận vốn góp của chủ sở hữu</t>
  </si>
  <si>
    <t>2.Tiền chi trả vốn góp cho các chủ sở hữu, mua lại cổ phiếu của doanh nghiệp đã phát hành</t>
  </si>
  <si>
    <t>3.Tiền vay ngắn hạn, dài hạn nhận được</t>
  </si>
  <si>
    <t>33</t>
  </si>
  <si>
    <t>4.Tiền chi trả nợ gốc vay</t>
  </si>
  <si>
    <t>34</t>
  </si>
  <si>
    <t>5.Tiền chi trả nợ thuê tài chính</t>
  </si>
  <si>
    <t>35</t>
  </si>
  <si>
    <t>6. Cổ tức, lợi nhuận đã trả cho chủ sở hữu</t>
  </si>
  <si>
    <t>36</t>
  </si>
  <si>
    <t>Lưu chuyển tiền thuần từ hoạt động tài chính</t>
  </si>
  <si>
    <t>Lưu chuyển tiền thuần trong kỳ (50 = 20+30+40)</t>
  </si>
  <si>
    <t>Tiền và tương đương tiền đầu kỳ</t>
  </si>
  <si>
    <t>Ảnh hưởng của thay đổi tỷ giá hối đoái quy đổi ngoại tệ</t>
  </si>
  <si>
    <t>Tiền và tương đương tiền cuối kỳ (70 = 50+60+61)</t>
  </si>
  <si>
    <t>CÔNG TY: Cổ phần Đầu tư Xây dựng và Khai thác Mỏ Vinavico</t>
  </si>
  <si>
    <t>Địa chỉ: Tầng 11, Toà nhà Vinaconex9, Khu đô thị Mễ Trì hạ, Đường Phạm Hùng Từ Liêm Hà Nội</t>
  </si>
  <si>
    <t>Lũy kế từ đầu năm đến cuối quý này (Năm trước)</t>
  </si>
  <si>
    <t>Lũy kế từ đầu năm đến cuối quý này (Năm nay)</t>
  </si>
  <si>
    <t>5. Lợi nhuận gộp về bán hàng và cung cấp dịch vụ (20=10-11)</t>
  </si>
  <si>
    <t>Mẫu số B 02 - DN</t>
  </si>
  <si>
    <t>Mẫu số B 01 - DN</t>
  </si>
  <si>
    <t>Mẫu số B 03 - DN</t>
  </si>
  <si>
    <t xml:space="preserve">    Kế toán trưởng</t>
  </si>
  <si>
    <t xml:space="preserve">      Giám đốc</t>
  </si>
  <si>
    <t>________________</t>
  </si>
  <si>
    <t>_______________</t>
  </si>
  <si>
    <t xml:space="preserve">   Nguyễn Công Đường</t>
  </si>
  <si>
    <t>Nguyễn Ngọc Khiêm</t>
  </si>
  <si>
    <t xml:space="preserve">        _______________</t>
  </si>
  <si>
    <t xml:space="preserve">        Nguyễn Ngọc Khiêm</t>
  </si>
  <si>
    <t>Giám đốc</t>
  </si>
  <si>
    <t>N11, C511,C131</t>
  </si>
  <si>
    <t>N331,N15, C11</t>
  </si>
  <si>
    <t>N334, C11</t>
  </si>
  <si>
    <t>Tel: 04.62656129     Fax: 04.62656137</t>
  </si>
  <si>
    <t>N635, 138, C11</t>
  </si>
  <si>
    <t>N3334, C11</t>
  </si>
  <si>
    <t>Quý 4 năm tài chính 2013</t>
  </si>
  <si>
    <t>DN - BÁO CÁO LƯU CHUYỂN TIỀN TỆ - PPTT - QUÝ IV - 2013</t>
  </si>
  <si>
    <t>DN - BÁO CÁO KẾT QUẢ KINH DOANH - QUÝ IV/ 2013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</si>
</sst>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  <numFmt numFmtId="173" formatCode="_(* #,##0.0_);_(* \(#,##0.0\);_(* &quot;-&quot;??_);_(@_)"/>
    <numFmt numFmtId="174" formatCode="_(* #,##0.00_);_(* \(#,##0.00\);_(* &quot;-&quot;_);_(@_)"/>
    <numFmt numFmtId="175" formatCode="_-* #,##0\ _€_-;\-* #,##0\ _€_-;_-* &quot;-&quot;\ _€_-;_-@_-"/>
  </numFmts>
  <fonts count="4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2" fontId="1" fillId="0" borderId="10" xfId="42" applyNumberFormat="1" applyFont="1" applyBorder="1" applyAlignment="1">
      <alignment/>
    </xf>
    <xf numFmtId="172" fontId="2" fillId="0" borderId="10" xfId="42" applyNumberFormat="1" applyFont="1" applyBorder="1" applyAlignment="1">
      <alignment/>
    </xf>
    <xf numFmtId="172" fontId="1" fillId="0" borderId="10" xfId="42" applyNumberFormat="1" applyFont="1" applyBorder="1" applyAlignment="1">
      <alignment/>
    </xf>
    <xf numFmtId="49" fontId="4" fillId="0" borderId="0" xfId="55" applyNumberFormat="1" applyFont="1" applyBorder="1" applyAlignment="1">
      <alignment/>
      <protection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Border="1" applyAlignment="1">
      <alignment horizontal="center"/>
    </xf>
    <xf numFmtId="174" fontId="5" fillId="0" borderId="0" xfId="0" applyNumberFormat="1" applyFont="1" applyBorder="1" applyAlignment="1">
      <alignment horizontal="left"/>
    </xf>
    <xf numFmtId="174" fontId="5" fillId="0" borderId="0" xfId="0" applyNumberFormat="1" applyFont="1" applyBorder="1" applyAlignment="1">
      <alignment horizontal="centerContinuous"/>
    </xf>
    <xf numFmtId="49" fontId="6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5" fillId="0" borderId="0" xfId="0" applyNumberFormat="1" applyFont="1" applyAlignment="1">
      <alignment horizontal="center"/>
    </xf>
    <xf numFmtId="49" fontId="4" fillId="0" borderId="0" xfId="56" applyNumberFormat="1" applyFont="1" applyAlignment="1">
      <alignment/>
      <protection/>
    </xf>
    <xf numFmtId="49" fontId="4" fillId="0" borderId="0" xfId="55" applyNumberFormat="1" applyFont="1" applyAlignment="1">
      <alignment/>
      <protection/>
    </xf>
    <xf numFmtId="175" fontId="5" fillId="0" borderId="0" xfId="0" applyNumberFormat="1" applyFont="1" applyAlignment="1">
      <alignment/>
    </xf>
    <xf numFmtId="175" fontId="5" fillId="0" borderId="0" xfId="0" applyNumberFormat="1" applyFont="1" applyBorder="1" applyAlignment="1">
      <alignment/>
    </xf>
    <xf numFmtId="49" fontId="4" fillId="0" borderId="0" xfId="55" applyNumberFormat="1" applyFont="1" applyBorder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49" fontId="4" fillId="0" borderId="0" xfId="56" applyNumberFormat="1" applyFont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175" fontId="5" fillId="0" borderId="0" xfId="0" applyNumberFormat="1" applyFont="1" applyAlignment="1">
      <alignment horizontal="center"/>
    </xf>
    <xf numFmtId="49" fontId="4" fillId="0" borderId="0" xfId="55" applyNumberFormat="1" applyFont="1" applyBorder="1" applyAlignment="1">
      <alignment horizontal="right"/>
      <protection/>
    </xf>
    <xf numFmtId="49" fontId="6" fillId="0" borderId="0" xfId="55" applyNumberFormat="1" applyFont="1" applyAlignment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2" fontId="1" fillId="0" borderId="10" xfId="42" applyNumberFormat="1" applyFont="1" applyFill="1" applyBorder="1" applyAlignment="1">
      <alignment/>
    </xf>
    <xf numFmtId="172" fontId="2" fillId="0" borderId="10" xfId="42" applyNumberFormat="1" applyFont="1" applyFill="1" applyBorder="1" applyAlignment="1">
      <alignment/>
    </xf>
    <xf numFmtId="37" fontId="1" fillId="0" borderId="10" xfId="0" applyNumberFormat="1" applyFont="1" applyFill="1" applyBorder="1" applyAlignment="1">
      <alignment/>
    </xf>
    <xf numFmtId="49" fontId="4" fillId="0" borderId="0" xfId="55" applyNumberFormat="1" applyFont="1" applyAlignment="1">
      <alignment horizontal="center"/>
      <protection/>
    </xf>
    <xf numFmtId="0" fontId="7" fillId="0" borderId="0" xfId="0" applyFont="1" applyFill="1" applyBorder="1" applyAlignment="1">
      <alignment horizontal="center" vertical="center"/>
    </xf>
    <xf numFmtId="49" fontId="4" fillId="0" borderId="0" xfId="55" applyNumberFormat="1" applyFont="1" applyBorder="1" applyAlignment="1">
      <alignment horizontal="center"/>
      <protection/>
    </xf>
    <xf numFmtId="49" fontId="6" fillId="0" borderId="0" xfId="55" applyNumberFormat="1" applyFont="1" applyAlignment="1">
      <alignment horizontal="center"/>
      <protection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4 BCTC (moi)" xfId="55"/>
    <cellStyle name="Normal_4 BCTC_Vi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1">
      <selection activeCell="B10" sqref="B10:E113"/>
    </sheetView>
  </sheetViews>
  <sheetFormatPr defaultColWidth="9.140625" defaultRowHeight="12"/>
  <cols>
    <col min="1" max="1" width="41.00390625" style="0" customWidth="1"/>
    <col min="2" max="2" width="10.00390625" style="0" customWidth="1"/>
    <col min="4" max="4" width="17.8515625" style="0" customWidth="1"/>
    <col min="5" max="5" width="17.421875" style="0" customWidth="1"/>
  </cols>
  <sheetData>
    <row r="1" spans="1:5" s="6" customFormat="1" ht="24" customHeight="1">
      <c r="A1" s="45" t="s">
        <v>290</v>
      </c>
      <c r="B1" s="45"/>
      <c r="C1" s="44" t="s">
        <v>0</v>
      </c>
      <c r="D1" s="44"/>
      <c r="E1" s="44"/>
    </row>
    <row r="2" spans="1:5" s="6" customFormat="1" ht="27.75" customHeight="1">
      <c r="A2" s="7" t="s">
        <v>291</v>
      </c>
      <c r="B2" s="5"/>
      <c r="C2" s="44" t="str">
        <f>'LCTT TT'!C2</f>
        <v>Quý 4 năm tài chính 2013</v>
      </c>
      <c r="D2" s="44"/>
      <c r="E2" s="44"/>
    </row>
    <row r="3" spans="1:2" s="6" customFormat="1" ht="18" customHeight="1">
      <c r="A3" s="10" t="s">
        <v>310</v>
      </c>
      <c r="B3" s="5"/>
    </row>
    <row r="4" spans="3:5" s="6" customFormat="1" ht="12">
      <c r="C4" s="44" t="s">
        <v>296</v>
      </c>
      <c r="D4" s="44"/>
      <c r="E4" s="44"/>
    </row>
    <row r="5" spans="1:5" s="6" customFormat="1" ht="19.5" customHeight="1">
      <c r="A5" s="41" t="s">
        <v>51</v>
      </c>
      <c r="B5" s="41"/>
      <c r="C5" s="41"/>
      <c r="D5" s="41"/>
      <c r="E5" s="41"/>
    </row>
    <row r="6" s="6" customFormat="1" ht="12"/>
    <row r="7" s="6" customFormat="1" ht="12"/>
    <row r="8" spans="1:5" s="6" customFormat="1" ht="27" customHeight="1">
      <c r="A8" s="8" t="s">
        <v>1</v>
      </c>
      <c r="B8" s="9" t="s">
        <v>2</v>
      </c>
      <c r="C8" s="9" t="s">
        <v>3</v>
      </c>
      <c r="D8" s="9" t="s">
        <v>52</v>
      </c>
      <c r="E8" s="9" t="s">
        <v>53</v>
      </c>
    </row>
    <row r="9" spans="1:5" ht="15" customHeight="1">
      <c r="A9" s="1" t="s">
        <v>54</v>
      </c>
      <c r="B9" s="1"/>
      <c r="C9" s="1"/>
      <c r="D9" s="1"/>
      <c r="E9" s="1"/>
    </row>
    <row r="10" spans="1:5" ht="15" customHeight="1">
      <c r="A10" s="1" t="s">
        <v>55</v>
      </c>
      <c r="B10" s="1" t="s">
        <v>56</v>
      </c>
      <c r="C10" s="1"/>
      <c r="D10" s="13">
        <f>SUBTOTAL(9,D11:D31)</f>
        <v>85369436646</v>
      </c>
      <c r="E10" s="13">
        <f>SUBTOTAL(9,E11:E31)</f>
        <v>82455311579</v>
      </c>
    </row>
    <row r="11" spans="1:5" ht="15" customHeight="1">
      <c r="A11" s="1" t="s">
        <v>57</v>
      </c>
      <c r="B11" s="1" t="s">
        <v>58</v>
      </c>
      <c r="C11" s="1"/>
      <c r="D11" s="13">
        <f>SUBTOTAL(9,D12:D13)</f>
        <v>4853471145</v>
      </c>
      <c r="E11" s="13">
        <f>SUBTOTAL(9,E12:E13)</f>
        <v>3293926803</v>
      </c>
    </row>
    <row r="12" spans="1:5" ht="15" customHeight="1">
      <c r="A12" s="2" t="s">
        <v>59</v>
      </c>
      <c r="B12" s="2" t="s">
        <v>60</v>
      </c>
      <c r="C12" s="2"/>
      <c r="D12" s="14">
        <v>4853471145</v>
      </c>
      <c r="E12" s="14">
        <v>3293926803</v>
      </c>
    </row>
    <row r="13" spans="1:5" ht="15" customHeight="1">
      <c r="A13" s="2" t="s">
        <v>61</v>
      </c>
      <c r="B13" s="2" t="s">
        <v>62</v>
      </c>
      <c r="C13" s="2"/>
      <c r="D13" s="14">
        <v>0</v>
      </c>
      <c r="E13" s="14">
        <v>0</v>
      </c>
    </row>
    <row r="14" spans="1:5" ht="15" customHeight="1">
      <c r="A14" s="1" t="s">
        <v>63</v>
      </c>
      <c r="B14" s="1" t="s">
        <v>64</v>
      </c>
      <c r="C14" s="1"/>
      <c r="D14" s="13">
        <f>SUBTOTAL(9,D15:D16)</f>
        <v>0</v>
      </c>
      <c r="E14" s="13">
        <f>SUBTOTAL(9,E15:E16)</f>
        <v>40000000</v>
      </c>
    </row>
    <row r="15" spans="1:5" ht="15" customHeight="1">
      <c r="A15" s="2" t="s">
        <v>65</v>
      </c>
      <c r="B15" s="2" t="s">
        <v>66</v>
      </c>
      <c r="C15" s="2"/>
      <c r="D15" s="14">
        <v>2110000000</v>
      </c>
      <c r="E15" s="14">
        <v>40000000</v>
      </c>
    </row>
    <row r="16" spans="1:5" ht="15" customHeight="1">
      <c r="A16" s="2" t="s">
        <v>67</v>
      </c>
      <c r="B16" s="2" t="s">
        <v>68</v>
      </c>
      <c r="C16" s="2"/>
      <c r="D16" s="14">
        <v>-2110000000</v>
      </c>
      <c r="E16" s="14">
        <v>0</v>
      </c>
    </row>
    <row r="17" spans="1:5" ht="15" customHeight="1">
      <c r="A17" s="1" t="s">
        <v>69</v>
      </c>
      <c r="B17" s="1" t="s">
        <v>70</v>
      </c>
      <c r="C17" s="1"/>
      <c r="D17" s="13">
        <f>SUBTOTAL(9,D18:D23)</f>
        <v>38906642576</v>
      </c>
      <c r="E17" s="13">
        <f>SUBTOTAL(9,E18:E23)</f>
        <v>35894650078</v>
      </c>
    </row>
    <row r="18" spans="1:5" ht="15" customHeight="1">
      <c r="A18" s="2" t="s">
        <v>71</v>
      </c>
      <c r="B18" s="2" t="s">
        <v>72</v>
      </c>
      <c r="C18" s="2"/>
      <c r="D18" s="14">
        <v>37008215250</v>
      </c>
      <c r="E18" s="14">
        <v>33850450039</v>
      </c>
    </row>
    <row r="19" spans="1:5" ht="15" customHeight="1">
      <c r="A19" s="2" t="s">
        <v>73</v>
      </c>
      <c r="B19" s="2" t="s">
        <v>74</v>
      </c>
      <c r="C19" s="2"/>
      <c r="D19" s="14">
        <v>2766330926</v>
      </c>
      <c r="E19" s="14">
        <v>3269036973</v>
      </c>
    </row>
    <row r="20" spans="1:5" ht="15" customHeight="1">
      <c r="A20" s="2" t="s">
        <v>75</v>
      </c>
      <c r="B20" s="2" t="s">
        <v>76</v>
      </c>
      <c r="C20" s="2"/>
      <c r="D20" s="14">
        <v>0</v>
      </c>
      <c r="E20" s="14">
        <v>0</v>
      </c>
    </row>
    <row r="21" spans="1:5" ht="15" customHeight="1">
      <c r="A21" s="2" t="s">
        <v>77</v>
      </c>
      <c r="B21" s="2" t="s">
        <v>78</v>
      </c>
      <c r="C21" s="2"/>
      <c r="D21" s="14">
        <v>0</v>
      </c>
      <c r="E21" s="14">
        <v>0</v>
      </c>
    </row>
    <row r="22" spans="1:5" ht="15" customHeight="1">
      <c r="A22" s="2" t="s">
        <v>79</v>
      </c>
      <c r="B22" s="2" t="s">
        <v>80</v>
      </c>
      <c r="C22" s="2"/>
      <c r="D22" s="14">
        <v>112096400</v>
      </c>
      <c r="E22" s="14">
        <v>2225163066</v>
      </c>
    </row>
    <row r="23" spans="1:5" ht="15" customHeight="1">
      <c r="A23" s="2" t="s">
        <v>81</v>
      </c>
      <c r="B23" s="2" t="s">
        <v>82</v>
      </c>
      <c r="C23" s="2"/>
      <c r="D23" s="14">
        <v>-980000000</v>
      </c>
      <c r="E23" s="14">
        <v>-3450000000</v>
      </c>
    </row>
    <row r="24" spans="1:5" ht="15" customHeight="1">
      <c r="A24" s="1" t="s">
        <v>83</v>
      </c>
      <c r="B24" s="1" t="s">
        <v>84</v>
      </c>
      <c r="C24" s="1"/>
      <c r="D24" s="13">
        <f>SUBTOTAL(9,D25:D26)</f>
        <v>37021220431</v>
      </c>
      <c r="E24" s="13">
        <f>SUBTOTAL(9,E25:E26)</f>
        <v>38957400486</v>
      </c>
    </row>
    <row r="25" spans="1:5" ht="15" customHeight="1">
      <c r="A25" s="2" t="s">
        <v>85</v>
      </c>
      <c r="B25" s="2" t="s">
        <v>86</v>
      </c>
      <c r="C25" s="2"/>
      <c r="D25" s="14">
        <v>37021220431</v>
      </c>
      <c r="E25" s="14">
        <v>38957400486</v>
      </c>
    </row>
    <row r="26" spans="1:5" ht="15" customHeight="1">
      <c r="A26" s="2" t="s">
        <v>87</v>
      </c>
      <c r="B26" s="2" t="s">
        <v>88</v>
      </c>
      <c r="C26" s="2"/>
      <c r="D26" s="14">
        <v>0</v>
      </c>
      <c r="E26" s="14">
        <v>0</v>
      </c>
    </row>
    <row r="27" spans="1:5" ht="15" customHeight="1">
      <c r="A27" s="1" t="s">
        <v>89</v>
      </c>
      <c r="B27" s="1" t="s">
        <v>90</v>
      </c>
      <c r="C27" s="1"/>
      <c r="D27" s="13">
        <f>SUBTOTAL(9,D28:D31)</f>
        <v>4588102494</v>
      </c>
      <c r="E27" s="13">
        <f>SUBTOTAL(9,E28:E31)</f>
        <v>4269334212</v>
      </c>
    </row>
    <row r="28" spans="1:5" ht="15" customHeight="1">
      <c r="A28" s="2" t="s">
        <v>91</v>
      </c>
      <c r="B28" s="2" t="s">
        <v>92</v>
      </c>
      <c r="C28" s="2"/>
      <c r="D28" s="14">
        <v>0</v>
      </c>
      <c r="E28" s="14">
        <v>0</v>
      </c>
    </row>
    <row r="29" spans="1:5" ht="15" customHeight="1">
      <c r="A29" s="2" t="s">
        <v>93</v>
      </c>
      <c r="B29" s="2" t="s">
        <v>94</v>
      </c>
      <c r="C29" s="2"/>
      <c r="D29" s="14">
        <v>455038609</v>
      </c>
      <c r="E29" s="14">
        <v>410005132</v>
      </c>
    </row>
    <row r="30" spans="1:5" ht="15" customHeight="1">
      <c r="A30" s="2" t="s">
        <v>95</v>
      </c>
      <c r="B30" s="2" t="s">
        <v>96</v>
      </c>
      <c r="C30" s="2"/>
      <c r="D30" s="14">
        <v>0</v>
      </c>
      <c r="E30" s="14">
        <v>0</v>
      </c>
    </row>
    <row r="31" spans="1:5" ht="15" customHeight="1">
      <c r="A31" s="2" t="s">
        <v>97</v>
      </c>
      <c r="B31" s="2" t="s">
        <v>98</v>
      </c>
      <c r="C31" s="2"/>
      <c r="D31" s="14">
        <v>4133063885</v>
      </c>
      <c r="E31" s="14">
        <v>3859329080</v>
      </c>
    </row>
    <row r="32" spans="1:5" ht="15" customHeight="1">
      <c r="A32" s="1" t="s">
        <v>99</v>
      </c>
      <c r="B32" s="1" t="s">
        <v>100</v>
      </c>
      <c r="C32" s="1"/>
      <c r="D32" s="13">
        <f>SUBTOTAL(9,D33:D62)</f>
        <v>18896777829</v>
      </c>
      <c r="E32" s="13">
        <f>SUBTOTAL(9,E33:E62)</f>
        <v>16690647864</v>
      </c>
    </row>
    <row r="33" spans="1:5" ht="15" customHeight="1">
      <c r="A33" s="1" t="s">
        <v>101</v>
      </c>
      <c r="B33" s="1" t="s">
        <v>102</v>
      </c>
      <c r="C33" s="1"/>
      <c r="D33" s="13">
        <v>0</v>
      </c>
      <c r="E33" s="13">
        <v>0</v>
      </c>
    </row>
    <row r="34" spans="1:5" ht="15" customHeight="1">
      <c r="A34" s="2" t="s">
        <v>103</v>
      </c>
      <c r="B34" s="2" t="s">
        <v>104</v>
      </c>
      <c r="C34" s="2"/>
      <c r="D34" s="14">
        <v>0</v>
      </c>
      <c r="E34" s="14">
        <v>0</v>
      </c>
    </row>
    <row r="35" spans="1:5" ht="15" customHeight="1">
      <c r="A35" s="2" t="s">
        <v>105</v>
      </c>
      <c r="B35" s="2" t="s">
        <v>106</v>
      </c>
      <c r="C35" s="2"/>
      <c r="D35" s="14">
        <v>0</v>
      </c>
      <c r="E35" s="14">
        <v>0</v>
      </c>
    </row>
    <row r="36" spans="1:5" ht="15" customHeight="1">
      <c r="A36" s="2" t="s">
        <v>107</v>
      </c>
      <c r="B36" s="2" t="s">
        <v>108</v>
      </c>
      <c r="C36" s="2"/>
      <c r="D36" s="14">
        <v>0</v>
      </c>
      <c r="E36" s="14">
        <v>0</v>
      </c>
    </row>
    <row r="37" spans="1:5" ht="15" customHeight="1">
      <c r="A37" s="2" t="s">
        <v>109</v>
      </c>
      <c r="B37" s="2" t="s">
        <v>110</v>
      </c>
      <c r="C37" s="2"/>
      <c r="D37" s="14">
        <v>0</v>
      </c>
      <c r="E37" s="14">
        <v>0</v>
      </c>
    </row>
    <row r="38" spans="1:5" ht="15" customHeight="1">
      <c r="A38" s="2" t="s">
        <v>111</v>
      </c>
      <c r="B38" s="2" t="s">
        <v>112</v>
      </c>
      <c r="C38" s="2"/>
      <c r="D38" s="14">
        <v>0</v>
      </c>
      <c r="E38" s="14">
        <v>0</v>
      </c>
    </row>
    <row r="39" spans="1:5" ht="15" customHeight="1">
      <c r="A39" s="1" t="s">
        <v>113</v>
      </c>
      <c r="B39" s="1" t="s">
        <v>114</v>
      </c>
      <c r="C39" s="1"/>
      <c r="D39" s="13">
        <f>SUBTOTAL(9,D40:D49)</f>
        <v>5195079300</v>
      </c>
      <c r="E39" s="13">
        <f>SUBTOTAL(9,E40:E49)</f>
        <v>2476279672</v>
      </c>
    </row>
    <row r="40" spans="1:5" ht="15" customHeight="1">
      <c r="A40" s="1" t="s">
        <v>115</v>
      </c>
      <c r="B40" s="1" t="s">
        <v>116</v>
      </c>
      <c r="C40" s="1"/>
      <c r="D40" s="13">
        <f>SUBTOTAL(9,D41:D42)</f>
        <v>5195079300</v>
      </c>
      <c r="E40" s="13">
        <f>SUBTOTAL(9,E41:E42)</f>
        <v>2476279672</v>
      </c>
    </row>
    <row r="41" spans="1:5" ht="15" customHeight="1">
      <c r="A41" s="2" t="s">
        <v>117</v>
      </c>
      <c r="B41" s="2" t="s">
        <v>118</v>
      </c>
      <c r="C41" s="2"/>
      <c r="D41" s="14">
        <v>24192985437</v>
      </c>
      <c r="E41" s="14">
        <v>23740583256</v>
      </c>
    </row>
    <row r="42" spans="1:5" ht="15" customHeight="1">
      <c r="A42" s="2" t="s">
        <v>119</v>
      </c>
      <c r="B42" s="2" t="s">
        <v>120</v>
      </c>
      <c r="C42" s="2"/>
      <c r="D42" s="14">
        <v>-18997906137</v>
      </c>
      <c r="E42" s="14">
        <v>-21264303584</v>
      </c>
    </row>
    <row r="43" spans="1:5" ht="15" customHeight="1">
      <c r="A43" s="1" t="s">
        <v>121</v>
      </c>
      <c r="B43" s="1" t="s">
        <v>122</v>
      </c>
      <c r="C43" s="1"/>
      <c r="D43" s="13">
        <v>0</v>
      </c>
      <c r="E43" s="13">
        <v>0</v>
      </c>
    </row>
    <row r="44" spans="1:5" ht="15" customHeight="1">
      <c r="A44" s="2" t="s">
        <v>117</v>
      </c>
      <c r="B44" s="2" t="s">
        <v>123</v>
      </c>
      <c r="C44" s="2"/>
      <c r="D44" s="14">
        <v>0</v>
      </c>
      <c r="E44" s="14">
        <v>0</v>
      </c>
    </row>
    <row r="45" spans="1:5" ht="15" customHeight="1">
      <c r="A45" s="2" t="s">
        <v>119</v>
      </c>
      <c r="B45" s="2" t="s">
        <v>124</v>
      </c>
      <c r="C45" s="2"/>
      <c r="D45" s="14">
        <v>0</v>
      </c>
      <c r="E45" s="14">
        <v>0</v>
      </c>
    </row>
    <row r="46" spans="1:5" ht="15" customHeight="1">
      <c r="A46" s="1" t="s">
        <v>125</v>
      </c>
      <c r="B46" s="1" t="s">
        <v>126</v>
      </c>
      <c r="C46" s="1"/>
      <c r="D46" s="13">
        <f>SUBTOTAL(9,D47:D48)</f>
        <v>0</v>
      </c>
      <c r="E46" s="13">
        <f>SUBTOTAL(9,E47:E48)</f>
        <v>0</v>
      </c>
    </row>
    <row r="47" spans="1:5" ht="15" customHeight="1">
      <c r="A47" s="2" t="s">
        <v>117</v>
      </c>
      <c r="B47" s="2" t="s">
        <v>127</v>
      </c>
      <c r="C47" s="2"/>
      <c r="D47" s="14">
        <v>0</v>
      </c>
      <c r="E47" s="14">
        <v>0</v>
      </c>
    </row>
    <row r="48" spans="1:5" ht="15" customHeight="1">
      <c r="A48" s="2" t="s">
        <v>119</v>
      </c>
      <c r="B48" s="2" t="s">
        <v>128</v>
      </c>
      <c r="C48" s="2"/>
      <c r="D48" s="14">
        <v>0</v>
      </c>
      <c r="E48" s="14">
        <v>0</v>
      </c>
    </row>
    <row r="49" spans="1:5" ht="15" customHeight="1">
      <c r="A49" s="2" t="s">
        <v>129</v>
      </c>
      <c r="B49" s="2" t="s">
        <v>130</v>
      </c>
      <c r="C49" s="2"/>
      <c r="D49" s="14">
        <v>0</v>
      </c>
      <c r="E49" s="14">
        <v>0</v>
      </c>
    </row>
    <row r="50" spans="1:5" ht="15" customHeight="1">
      <c r="A50" s="1" t="s">
        <v>131</v>
      </c>
      <c r="B50" s="1" t="s">
        <v>132</v>
      </c>
      <c r="C50" s="1"/>
      <c r="D50" s="13">
        <v>0</v>
      </c>
      <c r="E50" s="13">
        <v>0</v>
      </c>
    </row>
    <row r="51" spans="1:5" ht="15" customHeight="1">
      <c r="A51" s="2" t="s">
        <v>117</v>
      </c>
      <c r="B51" s="2" t="s">
        <v>133</v>
      </c>
      <c r="C51" s="2"/>
      <c r="D51" s="14">
        <v>0</v>
      </c>
      <c r="E51" s="14">
        <v>0</v>
      </c>
    </row>
    <row r="52" spans="1:5" ht="15" customHeight="1">
      <c r="A52" s="2" t="s">
        <v>119</v>
      </c>
      <c r="B52" s="2" t="s">
        <v>134</v>
      </c>
      <c r="C52" s="2"/>
      <c r="D52" s="14">
        <v>0</v>
      </c>
      <c r="E52" s="14">
        <v>0</v>
      </c>
    </row>
    <row r="53" spans="1:5" ht="15" customHeight="1">
      <c r="A53" s="1" t="s">
        <v>135</v>
      </c>
      <c r="B53" s="1" t="s">
        <v>136</v>
      </c>
      <c r="C53" s="1"/>
      <c r="D53" s="13">
        <f>SUBTOTAL(9,D54:D57)</f>
        <v>13656756756</v>
      </c>
      <c r="E53" s="13">
        <f>SUBTOTAL(9,E54:E57)</f>
        <v>13656756756</v>
      </c>
    </row>
    <row r="54" spans="1:5" ht="15" customHeight="1">
      <c r="A54" s="2" t="s">
        <v>137</v>
      </c>
      <c r="B54" s="2" t="s">
        <v>138</v>
      </c>
      <c r="C54" s="2"/>
      <c r="D54" s="14">
        <v>0</v>
      </c>
      <c r="E54" s="14">
        <v>0</v>
      </c>
    </row>
    <row r="55" spans="1:5" ht="15" customHeight="1">
      <c r="A55" s="2" t="s">
        <v>139</v>
      </c>
      <c r="B55" s="2" t="s">
        <v>140</v>
      </c>
      <c r="C55" s="2"/>
      <c r="D55" s="14">
        <v>0</v>
      </c>
      <c r="E55" s="14">
        <v>0</v>
      </c>
    </row>
    <row r="56" spans="1:5" ht="15" customHeight="1">
      <c r="A56" s="2" t="s">
        <v>141</v>
      </c>
      <c r="B56" s="2" t="s">
        <v>142</v>
      </c>
      <c r="C56" s="2"/>
      <c r="D56" s="14">
        <v>13656756756</v>
      </c>
      <c r="E56" s="14">
        <v>13656756756</v>
      </c>
    </row>
    <row r="57" spans="1:5" ht="15" customHeight="1">
      <c r="A57" s="2" t="s">
        <v>143</v>
      </c>
      <c r="B57" s="2" t="s">
        <v>144</v>
      </c>
      <c r="C57" s="2"/>
      <c r="D57" s="14">
        <v>0</v>
      </c>
      <c r="E57" s="14">
        <v>0</v>
      </c>
    </row>
    <row r="58" spans="1:5" ht="15" customHeight="1">
      <c r="A58" s="1" t="s">
        <v>145</v>
      </c>
      <c r="B58" s="1" t="s">
        <v>146</v>
      </c>
      <c r="C58" s="1"/>
      <c r="D58" s="13">
        <f>SUBTOTAL(9,D59:D61)</f>
        <v>44941773</v>
      </c>
      <c r="E58" s="13">
        <f>SUBTOTAL(9,E59:E61)</f>
        <v>557611436</v>
      </c>
    </row>
    <row r="59" spans="1:5" ht="15" customHeight="1">
      <c r="A59" s="2" t="s">
        <v>147</v>
      </c>
      <c r="B59" s="2" t="s">
        <v>148</v>
      </c>
      <c r="C59" s="2"/>
      <c r="D59" s="14">
        <v>44941773</v>
      </c>
      <c r="E59" s="14">
        <v>557611436</v>
      </c>
    </row>
    <row r="60" spans="1:5" ht="15" customHeight="1">
      <c r="A60" s="2" t="s">
        <v>149</v>
      </c>
      <c r="B60" s="2" t="s">
        <v>150</v>
      </c>
      <c r="C60" s="2"/>
      <c r="D60" s="14">
        <v>0</v>
      </c>
      <c r="E60" s="14">
        <v>0</v>
      </c>
    </row>
    <row r="61" spans="1:5" ht="15" customHeight="1">
      <c r="A61" s="2" t="s">
        <v>151</v>
      </c>
      <c r="B61" s="2" t="s">
        <v>152</v>
      </c>
      <c r="C61" s="2"/>
      <c r="D61" s="14">
        <v>0</v>
      </c>
      <c r="E61" s="14">
        <v>0</v>
      </c>
    </row>
    <row r="62" spans="1:5" s="4" customFormat="1" ht="15" customHeight="1">
      <c r="A62" s="3" t="s">
        <v>153</v>
      </c>
      <c r="B62" s="3" t="s">
        <v>154</v>
      </c>
      <c r="C62" s="3"/>
      <c r="D62" s="15">
        <v>0</v>
      </c>
      <c r="E62" s="15">
        <v>0</v>
      </c>
    </row>
    <row r="63" spans="1:5" ht="15" customHeight="1">
      <c r="A63" s="1" t="s">
        <v>155</v>
      </c>
      <c r="B63" s="1" t="s">
        <v>156</v>
      </c>
      <c r="C63" s="1"/>
      <c r="D63" s="13">
        <f>SUBTOTAL(9,D10:D62)</f>
        <v>104266214475</v>
      </c>
      <c r="E63" s="13">
        <f>SUBTOTAL(9,E10:E62)</f>
        <v>99145959443</v>
      </c>
    </row>
    <row r="64" spans="1:5" ht="15" customHeight="1">
      <c r="A64" s="1" t="s">
        <v>157</v>
      </c>
      <c r="B64" s="1"/>
      <c r="C64" s="1"/>
      <c r="D64" s="13">
        <v>0</v>
      </c>
      <c r="E64" s="13">
        <v>0</v>
      </c>
    </row>
    <row r="65" spans="1:5" ht="15" customHeight="1">
      <c r="A65" s="1" t="s">
        <v>158</v>
      </c>
      <c r="B65" s="1" t="s">
        <v>159</v>
      </c>
      <c r="C65" s="1"/>
      <c r="D65" s="13">
        <f>SUBTOTAL(9,D66:D87)</f>
        <v>57141356963</v>
      </c>
      <c r="E65" s="13">
        <f>SUBTOTAL(9,E66:E87)</f>
        <v>56378386958</v>
      </c>
    </row>
    <row r="66" spans="1:5" ht="15" customHeight="1">
      <c r="A66" s="1" t="s">
        <v>160</v>
      </c>
      <c r="B66" s="1" t="s">
        <v>161</v>
      </c>
      <c r="C66" s="1"/>
      <c r="D66" s="13">
        <f>SUBTOTAL(9,D67:D77)</f>
        <v>57036856963</v>
      </c>
      <c r="E66" s="13">
        <f>SUBTOTAL(9,E67:E77)</f>
        <v>56378386958</v>
      </c>
    </row>
    <row r="67" spans="1:5" ht="15" customHeight="1">
      <c r="A67" s="2" t="s">
        <v>162</v>
      </c>
      <c r="B67" s="2" t="s">
        <v>163</v>
      </c>
      <c r="C67" s="2"/>
      <c r="D67" s="14">
        <v>20918066546</v>
      </c>
      <c r="E67" s="14">
        <v>18223511172</v>
      </c>
    </row>
    <row r="68" spans="1:5" ht="15" customHeight="1">
      <c r="A68" s="2" t="s">
        <v>164</v>
      </c>
      <c r="B68" s="2" t="s">
        <v>165</v>
      </c>
      <c r="C68" s="2"/>
      <c r="D68" s="14">
        <v>25398279648</v>
      </c>
      <c r="E68" s="14">
        <v>23755648996</v>
      </c>
    </row>
    <row r="69" spans="1:5" ht="15" customHeight="1">
      <c r="A69" s="2" t="s">
        <v>166</v>
      </c>
      <c r="B69" s="2" t="s">
        <v>167</v>
      </c>
      <c r="C69" s="2"/>
      <c r="D69" s="14">
        <v>255000000</v>
      </c>
      <c r="E69" s="14">
        <v>2261243207</v>
      </c>
    </row>
    <row r="70" spans="1:5" ht="15" customHeight="1">
      <c r="A70" s="2" t="s">
        <v>168</v>
      </c>
      <c r="B70" s="2" t="s">
        <v>169</v>
      </c>
      <c r="C70" s="2"/>
      <c r="D70" s="14">
        <v>1991585389</v>
      </c>
      <c r="E70" s="14">
        <v>2203353556</v>
      </c>
    </row>
    <row r="71" spans="1:5" ht="15" customHeight="1">
      <c r="A71" s="2" t="s">
        <v>170</v>
      </c>
      <c r="B71" s="2" t="s">
        <v>171</v>
      </c>
      <c r="C71" s="2"/>
      <c r="D71" s="14">
        <v>896351442</v>
      </c>
      <c r="E71" s="14">
        <v>2554476909</v>
      </c>
    </row>
    <row r="72" spans="1:5" ht="15" customHeight="1">
      <c r="A72" s="2" t="s">
        <v>172</v>
      </c>
      <c r="B72" s="2" t="s">
        <v>173</v>
      </c>
      <c r="C72" s="2"/>
      <c r="D72" s="14">
        <v>3296028349</v>
      </c>
      <c r="E72" s="14">
        <v>4484466976</v>
      </c>
    </row>
    <row r="73" spans="1:5" ht="15" customHeight="1">
      <c r="A73" s="2" t="s">
        <v>174</v>
      </c>
      <c r="B73" s="2" t="s">
        <v>175</v>
      </c>
      <c r="C73" s="2"/>
      <c r="D73" s="14">
        <v>0</v>
      </c>
      <c r="E73" s="14">
        <v>0</v>
      </c>
    </row>
    <row r="74" spans="1:5" ht="15" customHeight="1">
      <c r="A74" s="2" t="s">
        <v>176</v>
      </c>
      <c r="B74" s="2" t="s">
        <v>177</v>
      </c>
      <c r="C74" s="2"/>
      <c r="D74" s="14">
        <v>0</v>
      </c>
      <c r="E74" s="14">
        <v>0</v>
      </c>
    </row>
    <row r="75" spans="1:5" ht="15" customHeight="1">
      <c r="A75" s="2" t="s">
        <v>178</v>
      </c>
      <c r="B75" s="2" t="s">
        <v>179</v>
      </c>
      <c r="C75" s="2"/>
      <c r="D75" s="14">
        <v>3753083110</v>
      </c>
      <c r="E75" s="14">
        <v>2377223663</v>
      </c>
    </row>
    <row r="76" spans="1:5" ht="15" customHeight="1">
      <c r="A76" s="2" t="s">
        <v>180</v>
      </c>
      <c r="B76" s="2" t="s">
        <v>181</v>
      </c>
      <c r="C76" s="2"/>
      <c r="D76" s="14">
        <v>0</v>
      </c>
      <c r="E76" s="14">
        <v>0</v>
      </c>
    </row>
    <row r="77" spans="1:5" ht="15" customHeight="1">
      <c r="A77" s="2" t="s">
        <v>182</v>
      </c>
      <c r="B77" s="2" t="s">
        <v>183</v>
      </c>
      <c r="C77" s="2"/>
      <c r="D77" s="14">
        <v>528462479</v>
      </c>
      <c r="E77" s="14">
        <v>518462479</v>
      </c>
    </row>
    <row r="78" spans="1:5" ht="15" customHeight="1">
      <c r="A78" s="1" t="s">
        <v>184</v>
      </c>
      <c r="B78" s="1" t="s">
        <v>185</v>
      </c>
      <c r="C78" s="1"/>
      <c r="D78" s="13">
        <f>SUBTOTAL(9,D79:D88)</f>
        <v>104500000</v>
      </c>
      <c r="E78" s="13">
        <f>SUBTOTAL(9,E79:E88)</f>
        <v>0</v>
      </c>
    </row>
    <row r="79" spans="1:5" ht="15" customHeight="1">
      <c r="A79" s="2" t="s">
        <v>186</v>
      </c>
      <c r="B79" s="2" t="s">
        <v>187</v>
      </c>
      <c r="C79" s="2"/>
      <c r="D79" s="14">
        <v>0</v>
      </c>
      <c r="E79" s="14">
        <v>0</v>
      </c>
    </row>
    <row r="80" spans="1:5" ht="15" customHeight="1">
      <c r="A80" s="2" t="s">
        <v>188</v>
      </c>
      <c r="B80" s="2" t="s">
        <v>189</v>
      </c>
      <c r="C80" s="2"/>
      <c r="D80" s="14">
        <v>0</v>
      </c>
      <c r="E80" s="14">
        <v>0</v>
      </c>
    </row>
    <row r="81" spans="1:5" ht="15" customHeight="1">
      <c r="A81" s="2" t="s">
        <v>190</v>
      </c>
      <c r="B81" s="2" t="s">
        <v>191</v>
      </c>
      <c r="C81" s="2"/>
      <c r="D81" s="14">
        <v>0</v>
      </c>
      <c r="E81" s="14">
        <v>0</v>
      </c>
    </row>
    <row r="82" spans="1:5" ht="15" customHeight="1">
      <c r="A82" s="2" t="s">
        <v>192</v>
      </c>
      <c r="B82" s="2" t="s">
        <v>193</v>
      </c>
      <c r="C82" s="2"/>
      <c r="D82" s="14">
        <v>104500000</v>
      </c>
      <c r="E82" s="14">
        <v>0</v>
      </c>
    </row>
    <row r="83" spans="1:5" ht="15" customHeight="1">
      <c r="A83" s="2" t="s">
        <v>194</v>
      </c>
      <c r="B83" s="2" t="s">
        <v>195</v>
      </c>
      <c r="C83" s="2"/>
      <c r="D83" s="14">
        <v>0</v>
      </c>
      <c r="E83" s="14">
        <v>0</v>
      </c>
    </row>
    <row r="84" spans="1:5" ht="15" customHeight="1">
      <c r="A84" s="2" t="s">
        <v>196</v>
      </c>
      <c r="B84" s="2" t="s">
        <v>197</v>
      </c>
      <c r="C84" s="2"/>
      <c r="D84" s="14">
        <v>0</v>
      </c>
      <c r="E84" s="14">
        <v>0</v>
      </c>
    </row>
    <row r="85" spans="1:5" ht="15" customHeight="1">
      <c r="A85" s="2" t="s">
        <v>198</v>
      </c>
      <c r="B85" s="2" t="s">
        <v>199</v>
      </c>
      <c r="C85" s="2"/>
      <c r="D85" s="14">
        <v>0</v>
      </c>
      <c r="E85" s="14">
        <v>0</v>
      </c>
    </row>
    <row r="86" spans="1:5" ht="15" customHeight="1">
      <c r="A86" s="2" t="s">
        <v>200</v>
      </c>
      <c r="B86" s="2" t="s">
        <v>201</v>
      </c>
      <c r="C86" s="2"/>
      <c r="D86" s="14">
        <v>0</v>
      </c>
      <c r="E86" s="14">
        <v>0</v>
      </c>
    </row>
    <row r="87" spans="1:5" ht="15" customHeight="1">
      <c r="A87" s="2" t="s">
        <v>202</v>
      </c>
      <c r="B87" s="2" t="s">
        <v>203</v>
      </c>
      <c r="C87" s="2"/>
      <c r="D87" s="14">
        <v>0</v>
      </c>
      <c r="E87" s="14">
        <v>0</v>
      </c>
    </row>
    <row r="88" spans="1:5" ht="15" customHeight="1">
      <c r="A88" s="1" t="s">
        <v>204</v>
      </c>
      <c r="B88" s="1" t="s">
        <v>205</v>
      </c>
      <c r="C88" s="1"/>
      <c r="D88" s="13">
        <f>SUBTOTAL(9,D89:D105)</f>
        <v>47124857512</v>
      </c>
      <c r="E88" s="13">
        <f>SUBTOTAL(9,E89:E105)</f>
        <v>42767572485</v>
      </c>
    </row>
    <row r="89" spans="1:5" ht="15" customHeight="1">
      <c r="A89" s="1" t="s">
        <v>206</v>
      </c>
      <c r="B89" s="1" t="s">
        <v>207</v>
      </c>
      <c r="C89" s="1"/>
      <c r="D89" s="13">
        <f>SUBTOTAL(9,D90:D101)</f>
        <v>47124857512</v>
      </c>
      <c r="E89" s="13">
        <f>SUBTOTAL(9,E90:E101)</f>
        <v>42767572485</v>
      </c>
    </row>
    <row r="90" spans="1:5" ht="15" customHeight="1">
      <c r="A90" s="2" t="s">
        <v>208</v>
      </c>
      <c r="B90" s="2" t="s">
        <v>209</v>
      </c>
      <c r="C90" s="2"/>
      <c r="D90" s="14">
        <v>43999960000</v>
      </c>
      <c r="E90" s="14">
        <v>43999960000</v>
      </c>
    </row>
    <row r="91" spans="1:5" ht="15" customHeight="1">
      <c r="A91" s="2" t="s">
        <v>210</v>
      </c>
      <c r="B91" s="2" t="s">
        <v>211</v>
      </c>
      <c r="C91" s="2"/>
      <c r="D91" s="14">
        <v>2943790000</v>
      </c>
      <c r="E91" s="14">
        <v>2943790000</v>
      </c>
    </row>
    <row r="92" spans="1:5" ht="15" customHeight="1">
      <c r="A92" s="2" t="s">
        <v>212</v>
      </c>
      <c r="B92" s="2" t="s">
        <v>213</v>
      </c>
      <c r="C92" s="2"/>
      <c r="D92" s="14">
        <v>0</v>
      </c>
      <c r="E92" s="14">
        <v>0</v>
      </c>
    </row>
    <row r="93" spans="1:5" ht="15" customHeight="1">
      <c r="A93" s="2" t="s">
        <v>214</v>
      </c>
      <c r="B93" s="2" t="s">
        <v>215</v>
      </c>
      <c r="C93" s="2"/>
      <c r="D93" s="14">
        <v>0</v>
      </c>
      <c r="E93" s="14">
        <v>0</v>
      </c>
    </row>
    <row r="94" spans="1:5" ht="15" customHeight="1">
      <c r="A94" s="2" t="s">
        <v>216</v>
      </c>
      <c r="B94" s="2" t="s">
        <v>217</v>
      </c>
      <c r="C94" s="2"/>
      <c r="D94" s="14">
        <v>0</v>
      </c>
      <c r="E94" s="14">
        <v>0</v>
      </c>
    </row>
    <row r="95" spans="1:5" ht="15" customHeight="1">
      <c r="A95" s="2" t="s">
        <v>218</v>
      </c>
      <c r="B95" s="2" t="s">
        <v>219</v>
      </c>
      <c r="C95" s="2"/>
      <c r="D95" s="14">
        <v>0</v>
      </c>
      <c r="E95" s="14">
        <v>0</v>
      </c>
    </row>
    <row r="96" spans="1:5" ht="15" customHeight="1">
      <c r="A96" s="2" t="s">
        <v>220</v>
      </c>
      <c r="B96" s="2" t="s">
        <v>221</v>
      </c>
      <c r="C96" s="2"/>
      <c r="D96" s="14">
        <v>1370000000</v>
      </c>
      <c r="E96" s="14">
        <v>1370000000</v>
      </c>
    </row>
    <row r="97" spans="1:5" ht="15" customHeight="1">
      <c r="A97" s="2" t="s">
        <v>222</v>
      </c>
      <c r="B97" s="2" t="s">
        <v>223</v>
      </c>
      <c r="C97" s="2"/>
      <c r="D97" s="14">
        <v>799974219</v>
      </c>
      <c r="E97" s="14">
        <v>799974219</v>
      </c>
    </row>
    <row r="98" spans="1:5" ht="15" customHeight="1">
      <c r="A98" s="2" t="s">
        <v>224</v>
      </c>
      <c r="B98" s="2" t="s">
        <v>225</v>
      </c>
      <c r="C98" s="2"/>
      <c r="D98" s="14">
        <v>338599813</v>
      </c>
      <c r="E98" s="14">
        <v>338599813</v>
      </c>
    </row>
    <row r="99" spans="1:5" ht="15" customHeight="1">
      <c r="A99" s="2" t="s">
        <v>226</v>
      </c>
      <c r="B99" s="2" t="s">
        <v>227</v>
      </c>
      <c r="C99" s="2"/>
      <c r="D99" s="14">
        <v>-2327466520</v>
      </c>
      <c r="E99" s="14">
        <v>-6684751547</v>
      </c>
    </row>
    <row r="100" spans="1:5" ht="15" customHeight="1">
      <c r="A100" s="2" t="s">
        <v>228</v>
      </c>
      <c r="B100" s="2" t="s">
        <v>229</v>
      </c>
      <c r="C100" s="2"/>
      <c r="D100" s="14"/>
      <c r="E100" s="14"/>
    </row>
    <row r="101" spans="1:5" ht="15" customHeight="1">
      <c r="A101" s="2" t="s">
        <v>230</v>
      </c>
      <c r="B101" s="2" t="s">
        <v>231</v>
      </c>
      <c r="C101" s="2"/>
      <c r="D101" s="14">
        <v>0</v>
      </c>
      <c r="E101" s="14">
        <v>0</v>
      </c>
    </row>
    <row r="102" spans="1:5" ht="15" customHeight="1">
      <c r="A102" s="1" t="s">
        <v>232</v>
      </c>
      <c r="B102" s="1" t="s">
        <v>233</v>
      </c>
      <c r="C102" s="1"/>
      <c r="D102" s="13">
        <v>0</v>
      </c>
      <c r="E102" s="13">
        <v>0</v>
      </c>
    </row>
    <row r="103" spans="1:5" ht="15" customHeight="1">
      <c r="A103" s="2" t="s">
        <v>234</v>
      </c>
      <c r="B103" s="2" t="s">
        <v>235</v>
      </c>
      <c r="C103" s="2"/>
      <c r="D103" s="14">
        <v>0</v>
      </c>
      <c r="E103" s="14">
        <v>0</v>
      </c>
    </row>
    <row r="104" spans="1:5" ht="15" customHeight="1">
      <c r="A104" s="2" t="s">
        <v>236</v>
      </c>
      <c r="B104" s="2" t="s">
        <v>237</v>
      </c>
      <c r="C104" s="2"/>
      <c r="D104" s="14">
        <v>0</v>
      </c>
      <c r="E104" s="14">
        <v>0</v>
      </c>
    </row>
    <row r="105" spans="1:5" s="4" customFormat="1" ht="15" customHeight="1">
      <c r="A105" s="3" t="s">
        <v>238</v>
      </c>
      <c r="B105" s="3" t="s">
        <v>239</v>
      </c>
      <c r="C105" s="3"/>
      <c r="D105" s="15">
        <v>0</v>
      </c>
      <c r="E105" s="15">
        <v>0</v>
      </c>
    </row>
    <row r="106" spans="1:5" ht="15" customHeight="1">
      <c r="A106" s="1" t="s">
        <v>240</v>
      </c>
      <c r="B106" s="1" t="s">
        <v>241</v>
      </c>
      <c r="C106" s="1"/>
      <c r="D106" s="13">
        <f>SUBTOTAL(9,D65:D105)</f>
        <v>104266214475</v>
      </c>
      <c r="E106" s="13">
        <f>SUBTOTAL(9,E65:E105)</f>
        <v>99145959443</v>
      </c>
    </row>
    <row r="107" spans="1:5" ht="15" customHeight="1">
      <c r="A107" s="1" t="s">
        <v>242</v>
      </c>
      <c r="B107" s="1"/>
      <c r="C107" s="1"/>
      <c r="D107" s="13">
        <f>SUBTOTAL(9,D108:D113)</f>
        <v>0</v>
      </c>
      <c r="E107" s="13">
        <f>SUBTOTAL(9,E108:E113)</f>
        <v>0</v>
      </c>
    </row>
    <row r="108" spans="1:5" ht="15" customHeight="1">
      <c r="A108" s="2" t="s">
        <v>243</v>
      </c>
      <c r="B108" s="2" t="s">
        <v>9</v>
      </c>
      <c r="C108" s="2"/>
      <c r="D108" s="14">
        <v>0</v>
      </c>
      <c r="E108" s="14">
        <v>0</v>
      </c>
    </row>
    <row r="109" spans="1:5" ht="15" customHeight="1">
      <c r="A109" s="2" t="s">
        <v>244</v>
      </c>
      <c r="B109" s="2" t="s">
        <v>11</v>
      </c>
      <c r="C109" s="2"/>
      <c r="D109" s="14">
        <v>0</v>
      </c>
      <c r="E109" s="14">
        <v>0</v>
      </c>
    </row>
    <row r="110" spans="1:5" ht="15" customHeight="1">
      <c r="A110" s="2" t="s">
        <v>245</v>
      </c>
      <c r="B110" s="2" t="s">
        <v>246</v>
      </c>
      <c r="C110" s="2"/>
      <c r="D110" s="14">
        <v>0</v>
      </c>
      <c r="E110" s="14">
        <v>0</v>
      </c>
    </row>
    <row r="111" spans="1:5" ht="15" customHeight="1">
      <c r="A111" s="2" t="s">
        <v>247</v>
      </c>
      <c r="B111" s="2" t="s">
        <v>248</v>
      </c>
      <c r="C111" s="2"/>
      <c r="D111" s="14"/>
      <c r="E111" s="14">
        <f>D111</f>
        <v>0</v>
      </c>
    </row>
    <row r="112" spans="1:5" ht="15" customHeight="1">
      <c r="A112" s="2" t="s">
        <v>249</v>
      </c>
      <c r="B112" s="2" t="s">
        <v>250</v>
      </c>
      <c r="C112" s="2"/>
      <c r="D112" s="14">
        <v>0</v>
      </c>
      <c r="E112" s="14">
        <v>0</v>
      </c>
    </row>
    <row r="113" spans="1:5" ht="15" customHeight="1">
      <c r="A113" s="2" t="s">
        <v>251</v>
      </c>
      <c r="B113" s="2" t="s">
        <v>252</v>
      </c>
      <c r="C113" s="2"/>
      <c r="D113" s="14">
        <v>0</v>
      </c>
      <c r="E113" s="14">
        <v>0</v>
      </c>
    </row>
    <row r="116" spans="1:5" ht="15.75">
      <c r="A116" s="28" t="s">
        <v>298</v>
      </c>
      <c r="B116" s="16"/>
      <c r="C116" s="17"/>
      <c r="D116" s="42" t="s">
        <v>306</v>
      </c>
      <c r="E116" s="42"/>
    </row>
    <row r="117" spans="1:5" ht="15.75">
      <c r="A117" s="19"/>
      <c r="B117" s="18"/>
      <c r="C117" s="17"/>
      <c r="D117" s="18"/>
      <c r="E117" s="20"/>
    </row>
    <row r="118" spans="1:5" ht="15.75">
      <c r="A118" s="19"/>
      <c r="B118" s="18"/>
      <c r="C118" s="17"/>
      <c r="D118" s="18"/>
      <c r="E118" s="20"/>
    </row>
    <row r="119" spans="1:5" ht="15.75">
      <c r="A119" s="19"/>
      <c r="B119" s="18"/>
      <c r="C119" s="17"/>
      <c r="D119" s="18"/>
      <c r="E119" s="20"/>
    </row>
    <row r="120" spans="1:5" ht="15.75">
      <c r="A120" s="19"/>
      <c r="B120" s="18"/>
      <c r="C120" s="17"/>
      <c r="D120" s="18"/>
      <c r="E120" s="20"/>
    </row>
    <row r="121" spans="1:5" ht="15.75">
      <c r="A121" s="29" t="s">
        <v>300</v>
      </c>
      <c r="B121" s="21"/>
      <c r="C121" s="22"/>
      <c r="D121" s="43" t="s">
        <v>301</v>
      </c>
      <c r="E121" s="43"/>
    </row>
    <row r="122" spans="1:5" ht="15.75">
      <c r="A122" s="30" t="s">
        <v>302</v>
      </c>
      <c r="B122" s="24"/>
      <c r="C122" s="22"/>
      <c r="D122" s="40" t="s">
        <v>303</v>
      </c>
      <c r="E122" s="40"/>
    </row>
    <row r="123" spans="1:5" ht="15.75">
      <c r="A123" s="26"/>
      <c r="B123" s="26"/>
      <c r="C123" s="27"/>
      <c r="D123" s="18"/>
      <c r="E123" s="23"/>
    </row>
  </sheetData>
  <sheetProtection/>
  <mergeCells count="8">
    <mergeCell ref="D122:E122"/>
    <mergeCell ref="A5:E5"/>
    <mergeCell ref="D116:E116"/>
    <mergeCell ref="D121:E121"/>
    <mergeCell ref="C1:E1"/>
    <mergeCell ref="C2:E2"/>
    <mergeCell ref="C4:E4"/>
    <mergeCell ref="A1:B1"/>
  </mergeCells>
  <printOptions horizontalCentered="1"/>
  <pageMargins left="0.5" right="0.17" top="1" bottom="0.2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zoomScalePageLayoutView="0" workbookViewId="0" topLeftCell="A6">
      <selection activeCell="B9" sqref="B9:G30"/>
    </sheetView>
  </sheetViews>
  <sheetFormatPr defaultColWidth="9.140625" defaultRowHeight="12"/>
  <cols>
    <col min="1" max="1" width="41.00390625" style="0" customWidth="1"/>
    <col min="2" max="2" width="6.28125" style="0" customWidth="1"/>
    <col min="3" max="3" width="6.421875" style="0" customWidth="1"/>
    <col min="4" max="4" width="14.140625" style="0" customWidth="1"/>
    <col min="5" max="5" width="14.421875" style="0" customWidth="1"/>
    <col min="6" max="6" width="15.00390625" style="0" customWidth="1"/>
    <col min="7" max="7" width="14.28125" style="0" customWidth="1"/>
  </cols>
  <sheetData>
    <row r="1" spans="1:5" s="6" customFormat="1" ht="12">
      <c r="A1" s="36" t="str">
        <f>CĐKT!A1</f>
        <v>CÔNG TY: Cổ phần Đầu tư Xây dựng và Khai thác Mỏ Vinavico</v>
      </c>
      <c r="B1" s="5"/>
      <c r="E1" s="6" t="s">
        <v>0</v>
      </c>
    </row>
    <row r="2" spans="1:5" s="6" customFormat="1" ht="26.25" customHeight="1">
      <c r="A2" s="7" t="str">
        <f>CĐKT!A2</f>
        <v>Địa chỉ: Tầng 11, Toà nhà Vinaconex9, Khu đô thị Mễ Trì hạ, Đường Phạm Hùng Từ Liêm Hà Nội</v>
      </c>
      <c r="B2" s="5"/>
      <c r="E2" s="6" t="s">
        <v>313</v>
      </c>
    </row>
    <row r="3" spans="1:2" s="6" customFormat="1" ht="12">
      <c r="A3" s="10" t="s">
        <v>310</v>
      </c>
      <c r="B3" s="5"/>
    </row>
    <row r="4" spans="5:6" s="6" customFormat="1" ht="12">
      <c r="E4" s="46" t="s">
        <v>295</v>
      </c>
      <c r="F4" s="46"/>
    </row>
    <row r="5" spans="1:7" s="6" customFormat="1" ht="19.5" customHeight="1">
      <c r="A5" s="47" t="s">
        <v>315</v>
      </c>
      <c r="B5" s="47"/>
      <c r="C5" s="47"/>
      <c r="D5" s="47"/>
      <c r="E5" s="47"/>
      <c r="F5" s="47"/>
      <c r="G5" s="47"/>
    </row>
    <row r="6" s="6" customFormat="1" ht="12"/>
    <row r="7" s="6" customFormat="1" ht="12"/>
    <row r="8" spans="1:7" s="6" customFormat="1" ht="74.25" customHeight="1">
      <c r="A8" s="8" t="s">
        <v>1</v>
      </c>
      <c r="B8" s="9" t="s">
        <v>2</v>
      </c>
      <c r="C8" s="9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1:7" ht="18.75" customHeight="1">
      <c r="A9" s="2" t="s">
        <v>8</v>
      </c>
      <c r="B9" s="2" t="s">
        <v>9</v>
      </c>
      <c r="C9" s="2"/>
      <c r="D9" s="14">
        <v>7273926022</v>
      </c>
      <c r="E9" s="14">
        <v>15006020889</v>
      </c>
      <c r="F9" s="14">
        <v>19430257829</v>
      </c>
      <c r="G9" s="14">
        <v>36155384579</v>
      </c>
    </row>
    <row r="10" spans="1:7" ht="18.75" customHeight="1">
      <c r="A10" s="2" t="s">
        <v>10</v>
      </c>
      <c r="B10" s="2" t="s">
        <v>11</v>
      </c>
      <c r="C10" s="2"/>
      <c r="D10" s="14">
        <v>0</v>
      </c>
      <c r="E10" s="14">
        <v>0</v>
      </c>
      <c r="F10" s="14">
        <v>0</v>
      </c>
      <c r="G10" s="14">
        <v>0</v>
      </c>
    </row>
    <row r="11" spans="1:7" ht="33" customHeight="1">
      <c r="A11" s="11" t="s">
        <v>12</v>
      </c>
      <c r="B11" s="1" t="s">
        <v>13</v>
      </c>
      <c r="C11" s="1"/>
      <c r="D11" s="37">
        <f>D9-D10</f>
        <v>7273926022</v>
      </c>
      <c r="E11" s="13">
        <f>E9-E10</f>
        <v>15006020889</v>
      </c>
      <c r="F11" s="37">
        <f>F9-F10</f>
        <v>19430257829</v>
      </c>
      <c r="G11" s="13">
        <f>G9-G10</f>
        <v>36155384579</v>
      </c>
    </row>
    <row r="12" spans="1:7" ht="18.75" customHeight="1">
      <c r="A12" s="2" t="s">
        <v>14</v>
      </c>
      <c r="B12" s="2" t="s">
        <v>15</v>
      </c>
      <c r="C12" s="2"/>
      <c r="D12" s="38">
        <v>6591813344</v>
      </c>
      <c r="E12" s="14">
        <v>9803786806</v>
      </c>
      <c r="F12" s="38">
        <v>18007924202</v>
      </c>
      <c r="G12" s="14">
        <v>30494831057</v>
      </c>
    </row>
    <row r="13" spans="1:7" ht="28.5" customHeight="1">
      <c r="A13" s="11" t="s">
        <v>294</v>
      </c>
      <c r="B13" s="1" t="s">
        <v>16</v>
      </c>
      <c r="C13" s="1"/>
      <c r="D13" s="39">
        <f>D11-D12</f>
        <v>682112678</v>
      </c>
      <c r="E13" s="13">
        <f>E11-E12</f>
        <v>5202234083</v>
      </c>
      <c r="F13" s="39">
        <f>F11-F12</f>
        <v>1422333627</v>
      </c>
      <c r="G13" s="13">
        <f>G11-G12</f>
        <v>5660553522</v>
      </c>
    </row>
    <row r="14" spans="1:7" ht="18.75" customHeight="1">
      <c r="A14" s="2" t="s">
        <v>17</v>
      </c>
      <c r="B14" s="2" t="s">
        <v>18</v>
      </c>
      <c r="C14" s="2"/>
      <c r="D14" s="38">
        <v>1912988</v>
      </c>
      <c r="E14" s="14">
        <v>2350807</v>
      </c>
      <c r="F14" s="38">
        <v>12462285</v>
      </c>
      <c r="G14" s="14">
        <v>12074295</v>
      </c>
    </row>
    <row r="15" spans="1:7" ht="18.75" customHeight="1">
      <c r="A15" s="2" t="s">
        <v>19</v>
      </c>
      <c r="B15" s="2" t="s">
        <v>20</v>
      </c>
      <c r="C15" s="2"/>
      <c r="D15" s="38">
        <v>995337082</v>
      </c>
      <c r="E15" s="14">
        <v>690348774</v>
      </c>
      <c r="F15" s="38">
        <v>3142397248</v>
      </c>
      <c r="G15" s="14">
        <v>4003734200</v>
      </c>
    </row>
    <row r="16" spans="1:7" ht="18.75" customHeight="1">
      <c r="A16" s="2" t="s">
        <v>21</v>
      </c>
      <c r="B16" s="2" t="s">
        <v>22</v>
      </c>
      <c r="C16" s="2"/>
      <c r="D16" s="38">
        <f>D15</f>
        <v>995337082</v>
      </c>
      <c r="E16" s="14">
        <f>E15</f>
        <v>690348774</v>
      </c>
      <c r="F16" s="38">
        <f>F15</f>
        <v>3142397248</v>
      </c>
      <c r="G16" s="14">
        <f>G15-588000000</f>
        <v>3415734200</v>
      </c>
    </row>
    <row r="17" spans="1:7" ht="18.75" customHeight="1">
      <c r="A17" s="2" t="s">
        <v>23</v>
      </c>
      <c r="B17" s="2" t="s">
        <v>24</v>
      </c>
      <c r="C17" s="2"/>
      <c r="D17" s="38">
        <v>0</v>
      </c>
      <c r="E17" s="14">
        <v>0</v>
      </c>
      <c r="F17" s="38">
        <v>0</v>
      </c>
      <c r="G17" s="14">
        <v>0</v>
      </c>
    </row>
    <row r="18" spans="1:7" ht="18.75" customHeight="1">
      <c r="A18" s="2" t="s">
        <v>25</v>
      </c>
      <c r="B18" s="2" t="s">
        <v>26</v>
      </c>
      <c r="C18" s="2"/>
      <c r="D18" s="38">
        <v>1322114575</v>
      </c>
      <c r="E18" s="14">
        <v>1876790611</v>
      </c>
      <c r="F18" s="38">
        <v>3728396277</v>
      </c>
      <c r="G18" s="14">
        <v>5006938069</v>
      </c>
    </row>
    <row r="19" spans="1:7" ht="36" customHeight="1">
      <c r="A19" s="11" t="s">
        <v>27</v>
      </c>
      <c r="B19" s="1" t="s">
        <v>28</v>
      </c>
      <c r="C19" s="1"/>
      <c r="D19" s="37">
        <f>D13+(D14-D15)-(D17+D18)</f>
        <v>-1633425991</v>
      </c>
      <c r="E19" s="13">
        <f>E13+(E14-E15)-(E17+E18)</f>
        <v>2637445505</v>
      </c>
      <c r="F19" s="37">
        <f>F13+(F14-F15)-(F17+F18)</f>
        <v>-5435997613</v>
      </c>
      <c r="G19" s="13">
        <f>G13+(G14-G15)-(G17+G18)</f>
        <v>-3338044452</v>
      </c>
    </row>
    <row r="20" spans="1:7" ht="18.75" customHeight="1">
      <c r="A20" s="2" t="s">
        <v>29</v>
      </c>
      <c r="B20" s="2" t="s">
        <v>30</v>
      </c>
      <c r="C20" s="2"/>
      <c r="D20" s="38">
        <v>0</v>
      </c>
      <c r="E20" s="14">
        <v>9465837</v>
      </c>
      <c r="F20" s="38">
        <v>135500000</v>
      </c>
      <c r="G20" s="14">
        <v>344565837</v>
      </c>
    </row>
    <row r="21" spans="1:7" ht="18.75" customHeight="1">
      <c r="A21" s="2" t="s">
        <v>31</v>
      </c>
      <c r="B21" s="2" t="s">
        <v>32</v>
      </c>
      <c r="C21" s="2"/>
      <c r="D21" s="38">
        <v>41047471</v>
      </c>
      <c r="E21" s="14"/>
      <c r="F21" s="38">
        <v>376786214</v>
      </c>
      <c r="G21" s="14">
        <v>295215636</v>
      </c>
    </row>
    <row r="22" spans="1:7" ht="18.75" customHeight="1">
      <c r="A22" s="1" t="s">
        <v>33</v>
      </c>
      <c r="B22" s="1" t="s">
        <v>34</v>
      </c>
      <c r="C22" s="1"/>
      <c r="D22" s="37">
        <f>D20-D21</f>
        <v>-41047471</v>
      </c>
      <c r="E22" s="13">
        <f>E20-E21</f>
        <v>9465837</v>
      </c>
      <c r="F22" s="37">
        <f>F20-F21</f>
        <v>-241286214</v>
      </c>
      <c r="G22" s="13">
        <f>G20-G21</f>
        <v>49350201</v>
      </c>
    </row>
    <row r="23" spans="1:7" ht="18.75" customHeight="1">
      <c r="A23" s="2" t="s">
        <v>35</v>
      </c>
      <c r="B23" s="2" t="s">
        <v>36</v>
      </c>
      <c r="C23" s="2"/>
      <c r="D23" s="38">
        <v>0</v>
      </c>
      <c r="E23" s="14">
        <v>0</v>
      </c>
      <c r="F23" s="38">
        <v>0</v>
      </c>
      <c r="G23" s="14">
        <v>0</v>
      </c>
    </row>
    <row r="24" spans="1:7" ht="18.75" customHeight="1">
      <c r="A24" s="1" t="s">
        <v>37</v>
      </c>
      <c r="B24" s="1" t="s">
        <v>38</v>
      </c>
      <c r="C24" s="1"/>
      <c r="D24" s="37">
        <f>D19+D22+D23</f>
        <v>-1674473462</v>
      </c>
      <c r="E24" s="13">
        <f>E19+E22+E23</f>
        <v>2646911342</v>
      </c>
      <c r="F24" s="37">
        <f>F19+F22+F23</f>
        <v>-5677283827</v>
      </c>
      <c r="G24" s="13">
        <f>G19+G22+G23</f>
        <v>-3288694251</v>
      </c>
    </row>
    <row r="25" spans="1:7" ht="18.75" customHeight="1">
      <c r="A25" s="2" t="s">
        <v>39</v>
      </c>
      <c r="B25" s="2" t="s">
        <v>40</v>
      </c>
      <c r="C25" s="2"/>
      <c r="D25" s="38">
        <v>0</v>
      </c>
      <c r="E25" s="14">
        <f>(E24-57600000)*25%</f>
        <v>647327835.5</v>
      </c>
      <c r="F25" s="38">
        <v>0</v>
      </c>
      <c r="G25" s="14"/>
    </row>
    <row r="26" spans="1:7" ht="18.75" customHeight="1">
      <c r="A26" s="2" t="s">
        <v>41</v>
      </c>
      <c r="B26" s="2" t="s">
        <v>42</v>
      </c>
      <c r="C26" s="2"/>
      <c r="D26" s="38">
        <v>0</v>
      </c>
      <c r="E26" s="14">
        <v>0</v>
      </c>
      <c r="F26" s="38">
        <v>0</v>
      </c>
      <c r="G26" s="14">
        <v>0</v>
      </c>
    </row>
    <row r="27" spans="1:7" ht="33" customHeight="1">
      <c r="A27" s="11" t="s">
        <v>43</v>
      </c>
      <c r="B27" s="1" t="s">
        <v>44</v>
      </c>
      <c r="C27" s="1"/>
      <c r="D27" s="13">
        <f>D24-D25-D26</f>
        <v>-1674473462</v>
      </c>
      <c r="E27" s="13">
        <f>E24-E25-E26</f>
        <v>1999583506.5</v>
      </c>
      <c r="F27" s="13">
        <f>F24-F25-F26</f>
        <v>-5677283827</v>
      </c>
      <c r="G27" s="13">
        <f>G24-G25-G26</f>
        <v>-3288694251</v>
      </c>
    </row>
    <row r="28" spans="1:7" ht="18.75" customHeight="1">
      <c r="A28" s="2" t="s">
        <v>45</v>
      </c>
      <c r="B28" s="2" t="s">
        <v>46</v>
      </c>
      <c r="C28" s="2"/>
      <c r="D28" s="14">
        <v>0</v>
      </c>
      <c r="E28" s="14">
        <v>0</v>
      </c>
      <c r="F28" s="14">
        <v>0</v>
      </c>
      <c r="G28" s="14">
        <v>0</v>
      </c>
    </row>
    <row r="29" spans="1:7" ht="18.75" customHeight="1">
      <c r="A29" s="2" t="s">
        <v>47</v>
      </c>
      <c r="B29" s="2" t="s">
        <v>48</v>
      </c>
      <c r="C29" s="2"/>
      <c r="D29" s="14">
        <v>0</v>
      </c>
      <c r="E29" s="14">
        <v>0</v>
      </c>
      <c r="F29" s="14">
        <v>0</v>
      </c>
      <c r="G29" s="14">
        <v>0</v>
      </c>
    </row>
    <row r="30" spans="1:7" ht="18.75" customHeight="1">
      <c r="A30" s="2" t="s">
        <v>49</v>
      </c>
      <c r="B30" s="2" t="s">
        <v>50</v>
      </c>
      <c r="C30" s="2"/>
      <c r="D30" s="14">
        <f>D27/4399996</f>
        <v>-380.5624964204513</v>
      </c>
      <c r="E30" s="14">
        <f>E27/4400000</f>
        <v>454.45079693181816</v>
      </c>
      <c r="F30" s="14">
        <f>F27/4399996</f>
        <v>-1290.292951857229</v>
      </c>
      <c r="G30" s="14">
        <f>G27/4400000</f>
        <v>-747.4305115909091</v>
      </c>
    </row>
    <row r="34" spans="1:6" ht="15.75">
      <c r="A34" s="28" t="s">
        <v>298</v>
      </c>
      <c r="B34" s="16"/>
      <c r="C34" s="17"/>
      <c r="D34" s="18"/>
      <c r="E34" s="33"/>
      <c r="F34" s="28" t="s">
        <v>306</v>
      </c>
    </row>
    <row r="35" spans="1:6" ht="15.75">
      <c r="A35" s="18"/>
      <c r="B35" s="18"/>
      <c r="C35" s="17"/>
      <c r="D35" s="18"/>
      <c r="E35" s="20"/>
      <c r="F35" s="20"/>
    </row>
    <row r="36" spans="1:6" ht="15.75">
      <c r="A36" s="18"/>
      <c r="B36" s="18"/>
      <c r="C36" s="17"/>
      <c r="D36" s="18"/>
      <c r="E36" s="20"/>
      <c r="F36" s="20"/>
    </row>
    <row r="37" spans="1:6" ht="15.75">
      <c r="A37" s="18"/>
      <c r="B37" s="18"/>
      <c r="C37" s="17"/>
      <c r="D37" s="18"/>
      <c r="E37" s="20"/>
      <c r="F37" s="20"/>
    </row>
    <row r="38" spans="1:6" ht="15.75">
      <c r="A38" s="18"/>
      <c r="B38" s="18"/>
      <c r="C38" s="17"/>
      <c r="D38" s="18"/>
      <c r="E38" s="20"/>
      <c r="F38" s="20"/>
    </row>
    <row r="39" spans="1:6" ht="15.75">
      <c r="A39" s="18"/>
      <c r="B39" s="18"/>
      <c r="C39" s="17"/>
      <c r="D39" s="18"/>
      <c r="E39" s="20"/>
      <c r="F39" s="18"/>
    </row>
    <row r="40" spans="1:6" ht="15.75">
      <c r="A40" s="29" t="s">
        <v>300</v>
      </c>
      <c r="B40" s="21"/>
      <c r="C40" s="22"/>
      <c r="D40" s="23"/>
      <c r="E40" s="34"/>
      <c r="F40" s="29" t="s">
        <v>301</v>
      </c>
    </row>
    <row r="41" spans="1:6" ht="15.75">
      <c r="A41" s="30" t="s">
        <v>302</v>
      </c>
      <c r="B41" s="24"/>
      <c r="C41" s="22"/>
      <c r="D41" s="23"/>
      <c r="E41" s="25"/>
      <c r="F41" s="31" t="s">
        <v>303</v>
      </c>
    </row>
    <row r="42" spans="1:6" ht="15.75">
      <c r="A42" s="32"/>
      <c r="B42" s="26"/>
      <c r="C42" s="27"/>
      <c r="D42" s="18"/>
      <c r="E42" s="23"/>
      <c r="F42" s="35"/>
    </row>
  </sheetData>
  <sheetProtection/>
  <mergeCells count="2">
    <mergeCell ref="E4:F4"/>
    <mergeCell ref="A5:G5"/>
  </mergeCells>
  <printOptions horizontalCentered="1"/>
  <pageMargins left="0.03" right="0" top="0.6" bottom="1" header="0.5" footer="0.5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10">
      <selection activeCell="B10" sqref="B10:E38"/>
    </sheetView>
  </sheetViews>
  <sheetFormatPr defaultColWidth="9.140625" defaultRowHeight="12"/>
  <cols>
    <col min="1" max="1" width="52.421875" style="0" customWidth="1"/>
    <col min="2" max="2" width="7.7109375" style="0" customWidth="1"/>
    <col min="3" max="3" width="6.28125" style="0" customWidth="1"/>
    <col min="4" max="4" width="17.140625" style="0" customWidth="1"/>
    <col min="5" max="5" width="17.7109375" style="0" customWidth="1"/>
  </cols>
  <sheetData>
    <row r="1" spans="1:3" s="6" customFormat="1" ht="12">
      <c r="A1" s="36" t="str">
        <f>CĐKT!A1</f>
        <v>CÔNG TY: Cổ phần Đầu tư Xây dựng và Khai thác Mỏ Vinavico</v>
      </c>
      <c r="B1" s="5"/>
      <c r="C1" s="6" t="s">
        <v>0</v>
      </c>
    </row>
    <row r="2" spans="1:3" s="6" customFormat="1" ht="24">
      <c r="A2" s="7" t="str">
        <f>CĐKT!A2</f>
        <v>Địa chỉ: Tầng 11, Toà nhà Vinaconex9, Khu đô thị Mễ Trì hạ, Đường Phạm Hùng Từ Liêm Hà Nội</v>
      </c>
      <c r="B2" s="5"/>
      <c r="C2" s="6" t="s">
        <v>313</v>
      </c>
    </row>
    <row r="3" spans="1:2" s="6" customFormat="1" ht="12">
      <c r="A3" s="5" t="str">
        <f>CĐKT!A3</f>
        <v>Tel: 04.62656129     Fax: 04.62656137</v>
      </c>
      <c r="B3" s="5"/>
    </row>
    <row r="4" spans="3:4" s="6" customFormat="1" ht="12">
      <c r="C4" s="46" t="s">
        <v>297</v>
      </c>
      <c r="D4" s="46"/>
    </row>
    <row r="5" spans="1:5" s="6" customFormat="1" ht="19.5" customHeight="1">
      <c r="A5" s="47" t="s">
        <v>314</v>
      </c>
      <c r="B5" s="47"/>
      <c r="C5" s="47"/>
      <c r="D5" s="47"/>
      <c r="E5" s="47"/>
    </row>
    <row r="6" s="6" customFormat="1" ht="12"/>
    <row r="7" s="6" customFormat="1" ht="12"/>
    <row r="8" spans="1:5" s="6" customFormat="1" ht="45.75" customHeight="1">
      <c r="A8" s="8" t="s">
        <v>1</v>
      </c>
      <c r="B8" s="9" t="s">
        <v>2</v>
      </c>
      <c r="C8" s="9" t="s">
        <v>3</v>
      </c>
      <c r="D8" s="9" t="s">
        <v>293</v>
      </c>
      <c r="E8" s="9" t="s">
        <v>292</v>
      </c>
    </row>
    <row r="9" spans="1:5" ht="13.5" customHeight="1">
      <c r="A9" s="1" t="s">
        <v>253</v>
      </c>
      <c r="B9" s="1"/>
      <c r="C9" s="1"/>
      <c r="D9" s="13">
        <v>0</v>
      </c>
      <c r="E9" s="13">
        <v>0</v>
      </c>
    </row>
    <row r="10" spans="1:8" ht="13.5" customHeight="1">
      <c r="A10" s="2" t="s">
        <v>254</v>
      </c>
      <c r="B10" s="2" t="s">
        <v>9</v>
      </c>
      <c r="C10" s="2"/>
      <c r="D10" s="14">
        <v>28116169443</v>
      </c>
      <c r="E10" s="14">
        <v>27643924628</v>
      </c>
      <c r="H10" t="s">
        <v>307</v>
      </c>
    </row>
    <row r="11" spans="1:8" ht="13.5" customHeight="1">
      <c r="A11" s="2" t="s">
        <v>255</v>
      </c>
      <c r="B11" s="2" t="s">
        <v>11</v>
      </c>
      <c r="C11" s="2"/>
      <c r="D11" s="14">
        <v>-5615893880</v>
      </c>
      <c r="E11" s="14">
        <v>-8500349927</v>
      </c>
      <c r="H11" t="s">
        <v>308</v>
      </c>
    </row>
    <row r="12" spans="1:8" ht="13.5" customHeight="1">
      <c r="A12" s="2" t="s">
        <v>256</v>
      </c>
      <c r="B12" s="2" t="s">
        <v>246</v>
      </c>
      <c r="C12" s="2"/>
      <c r="D12" s="14">
        <v>-1150150881</v>
      </c>
      <c r="E12" s="14">
        <v>-2681593258</v>
      </c>
      <c r="H12" t="s">
        <v>309</v>
      </c>
    </row>
    <row r="13" spans="1:8" ht="13.5" customHeight="1">
      <c r="A13" s="2" t="s">
        <v>257</v>
      </c>
      <c r="B13" s="2" t="s">
        <v>248</v>
      </c>
      <c r="C13" s="2"/>
      <c r="D13" s="14">
        <v>-1716484141</v>
      </c>
      <c r="E13" s="14"/>
      <c r="H13" t="s">
        <v>311</v>
      </c>
    </row>
    <row r="14" spans="1:8" ht="13.5" customHeight="1">
      <c r="A14" s="2" t="s">
        <v>258</v>
      </c>
      <c r="B14" s="2" t="s">
        <v>250</v>
      </c>
      <c r="C14" s="2"/>
      <c r="D14" s="14">
        <v>0</v>
      </c>
      <c r="E14" s="14"/>
      <c r="H14" t="s">
        <v>312</v>
      </c>
    </row>
    <row r="15" spans="1:5" ht="13.5" customHeight="1">
      <c r="A15" s="2" t="s">
        <v>259</v>
      </c>
      <c r="B15" s="2" t="s">
        <v>252</v>
      </c>
      <c r="C15" s="2"/>
      <c r="D15" s="14">
        <v>23614494132</v>
      </c>
      <c r="E15" s="14">
        <v>15446794127</v>
      </c>
    </row>
    <row r="16" spans="1:5" ht="13.5" customHeight="1">
      <c r="A16" s="2" t="s">
        <v>260</v>
      </c>
      <c r="B16" s="2" t="s">
        <v>261</v>
      </c>
      <c r="C16" s="2"/>
      <c r="D16" s="14">
        <v>-31351882243</v>
      </c>
      <c r="E16" s="14">
        <v>-19164879074</v>
      </c>
    </row>
    <row r="17" spans="1:5" ht="13.5" customHeight="1">
      <c r="A17" s="1" t="s">
        <v>262</v>
      </c>
      <c r="B17" s="1" t="s">
        <v>16</v>
      </c>
      <c r="C17" s="1"/>
      <c r="D17" s="13">
        <f>SUM(D10:D16)</f>
        <v>11896252430</v>
      </c>
      <c r="E17" s="13">
        <f>SUM(E10:E16)</f>
        <v>12743896496</v>
      </c>
    </row>
    <row r="18" spans="1:5" ht="13.5" customHeight="1">
      <c r="A18" s="1" t="s">
        <v>263</v>
      </c>
      <c r="B18" s="1"/>
      <c r="C18" s="1"/>
      <c r="D18" s="13">
        <v>0</v>
      </c>
      <c r="E18" s="13">
        <v>0</v>
      </c>
    </row>
    <row r="19" spans="1:5" ht="24">
      <c r="A19" s="12" t="s">
        <v>264</v>
      </c>
      <c r="B19" s="2" t="s">
        <v>18</v>
      </c>
      <c r="C19" s="2"/>
      <c r="D19" s="14">
        <v>0</v>
      </c>
      <c r="E19" s="14">
        <v>-11500000</v>
      </c>
    </row>
    <row r="20" spans="1:5" ht="24">
      <c r="A20" s="12" t="s">
        <v>265</v>
      </c>
      <c r="B20" s="2" t="s">
        <v>20</v>
      </c>
      <c r="C20" s="2"/>
      <c r="D20" s="14"/>
      <c r="E20" s="14"/>
    </row>
    <row r="21" spans="1:5" ht="14.25" customHeight="1">
      <c r="A21" s="2" t="s">
        <v>266</v>
      </c>
      <c r="B21" s="2" t="s">
        <v>22</v>
      </c>
      <c r="C21" s="2"/>
      <c r="D21" s="14">
        <v>-105000000</v>
      </c>
      <c r="E21" s="14">
        <v>-148000000</v>
      </c>
    </row>
    <row r="22" spans="1:5" ht="14.25" customHeight="1">
      <c r="A22" s="2" t="s">
        <v>267</v>
      </c>
      <c r="B22" s="2" t="s">
        <v>24</v>
      </c>
      <c r="C22" s="2"/>
      <c r="D22" s="14">
        <v>5000000</v>
      </c>
      <c r="E22" s="14"/>
    </row>
    <row r="23" spans="1:5" ht="14.25" customHeight="1">
      <c r="A23" s="2" t="s">
        <v>268</v>
      </c>
      <c r="B23" s="2" t="s">
        <v>26</v>
      </c>
      <c r="C23" s="2"/>
      <c r="D23" s="14">
        <v>0</v>
      </c>
      <c r="E23" s="14"/>
    </row>
    <row r="24" spans="1:5" ht="14.25" customHeight="1">
      <c r="A24" s="2" t="s">
        <v>269</v>
      </c>
      <c r="B24" s="2" t="s">
        <v>270</v>
      </c>
      <c r="C24" s="2"/>
      <c r="D24" s="14">
        <v>0</v>
      </c>
      <c r="E24" s="14"/>
    </row>
    <row r="25" spans="1:5" ht="14.25" customHeight="1">
      <c r="A25" s="2" t="s">
        <v>271</v>
      </c>
      <c r="B25" s="2" t="s">
        <v>272</v>
      </c>
      <c r="C25" s="2"/>
      <c r="D25" s="14">
        <v>9395619</v>
      </c>
      <c r="E25" s="14">
        <v>13377762</v>
      </c>
    </row>
    <row r="26" spans="1:5" ht="14.25" customHeight="1">
      <c r="A26" s="1" t="s">
        <v>273</v>
      </c>
      <c r="B26" s="1" t="s">
        <v>28</v>
      </c>
      <c r="C26" s="1"/>
      <c r="D26" s="13">
        <f>SUM(D19:D25)</f>
        <v>-90604381</v>
      </c>
      <c r="E26" s="13">
        <f>SUM(E19:E25)</f>
        <v>-146122238</v>
      </c>
    </row>
    <row r="27" spans="1:5" ht="14.25" customHeight="1">
      <c r="A27" s="1" t="s">
        <v>274</v>
      </c>
      <c r="B27" s="1"/>
      <c r="C27" s="1"/>
      <c r="D27" s="13">
        <v>0</v>
      </c>
      <c r="E27" s="13">
        <v>0</v>
      </c>
    </row>
    <row r="28" spans="1:5" ht="12">
      <c r="A28" s="2" t="s">
        <v>275</v>
      </c>
      <c r="B28" s="2" t="s">
        <v>30</v>
      </c>
      <c r="C28" s="2"/>
      <c r="D28" s="14">
        <v>0</v>
      </c>
      <c r="E28" s="14">
        <v>0</v>
      </c>
    </row>
    <row r="29" spans="1:5" ht="24">
      <c r="A29" s="12" t="s">
        <v>276</v>
      </c>
      <c r="B29" s="2" t="s">
        <v>32</v>
      </c>
      <c r="C29" s="2"/>
      <c r="D29" s="14">
        <v>0</v>
      </c>
      <c r="E29" s="14">
        <v>0</v>
      </c>
    </row>
    <row r="30" spans="1:5" ht="14.25" customHeight="1">
      <c r="A30" s="2" t="s">
        <v>277</v>
      </c>
      <c r="B30" s="2" t="s">
        <v>278</v>
      </c>
      <c r="C30" s="2"/>
      <c r="D30" s="14">
        <v>5659010096</v>
      </c>
      <c r="E30" s="14">
        <v>9854487290</v>
      </c>
    </row>
    <row r="31" spans="1:5" ht="14.25" customHeight="1">
      <c r="A31" s="2" t="s">
        <v>279</v>
      </c>
      <c r="B31" s="2" t="s">
        <v>280</v>
      </c>
      <c r="C31" s="2"/>
      <c r="D31" s="14">
        <v>-19024202487</v>
      </c>
      <c r="E31" s="14">
        <v>-18638599376</v>
      </c>
    </row>
    <row r="32" spans="1:5" ht="14.25" customHeight="1">
      <c r="A32" s="2" t="s">
        <v>281</v>
      </c>
      <c r="B32" s="2" t="s">
        <v>282</v>
      </c>
      <c r="C32" s="2"/>
      <c r="D32" s="14">
        <v>0</v>
      </c>
      <c r="E32" s="14">
        <v>0</v>
      </c>
    </row>
    <row r="33" spans="1:5" ht="14.25" customHeight="1">
      <c r="A33" s="2" t="s">
        <v>283</v>
      </c>
      <c r="B33" s="2" t="s">
        <v>284</v>
      </c>
      <c r="C33" s="2"/>
      <c r="D33" s="14">
        <v>0</v>
      </c>
      <c r="E33" s="14">
        <v>0</v>
      </c>
    </row>
    <row r="34" spans="1:5" ht="14.25" customHeight="1">
      <c r="A34" s="1" t="s">
        <v>285</v>
      </c>
      <c r="B34" s="1" t="s">
        <v>34</v>
      </c>
      <c r="C34" s="1"/>
      <c r="D34" s="13">
        <f>SUM(D27:D33)</f>
        <v>-13365192391</v>
      </c>
      <c r="E34" s="13">
        <f>SUM(E27:E33)</f>
        <v>-8784112086</v>
      </c>
    </row>
    <row r="35" spans="1:5" ht="14.25" customHeight="1">
      <c r="A35" s="1" t="s">
        <v>286</v>
      </c>
      <c r="B35" s="1" t="s">
        <v>38</v>
      </c>
      <c r="C35" s="1"/>
      <c r="D35" s="13">
        <f>D17+D26+D34</f>
        <v>-1559544342</v>
      </c>
      <c r="E35" s="13">
        <f>E17+E26+E34</f>
        <v>3813662172</v>
      </c>
    </row>
    <row r="36" spans="1:5" ht="14.25" customHeight="1">
      <c r="A36" s="2" t="s">
        <v>287</v>
      </c>
      <c r="B36" s="2" t="s">
        <v>44</v>
      </c>
      <c r="C36" s="2"/>
      <c r="D36" s="14">
        <v>4853471145</v>
      </c>
      <c r="E36" s="14">
        <v>1039808973</v>
      </c>
    </row>
    <row r="37" spans="1:5" ht="14.25" customHeight="1">
      <c r="A37" s="2" t="s">
        <v>288</v>
      </c>
      <c r="B37" s="2" t="s">
        <v>46</v>
      </c>
      <c r="C37" s="2"/>
      <c r="D37" s="14">
        <v>0</v>
      </c>
      <c r="E37" s="14">
        <v>0</v>
      </c>
    </row>
    <row r="38" spans="1:5" ht="14.25" customHeight="1">
      <c r="A38" s="1" t="s">
        <v>289</v>
      </c>
      <c r="B38" s="1" t="s">
        <v>50</v>
      </c>
      <c r="C38" s="1"/>
      <c r="D38" s="13">
        <f>D35+D36+D37</f>
        <v>3293926803</v>
      </c>
      <c r="E38" s="13">
        <f>E35+E36+E37</f>
        <v>4853471145</v>
      </c>
    </row>
    <row r="42" spans="1:5" ht="15.75">
      <c r="A42" s="28" t="s">
        <v>298</v>
      </c>
      <c r="B42" s="16"/>
      <c r="C42" s="17"/>
      <c r="D42" s="42" t="s">
        <v>299</v>
      </c>
      <c r="E42" s="42"/>
    </row>
    <row r="43" spans="1:5" ht="15.75">
      <c r="A43" s="18"/>
      <c r="B43" s="18"/>
      <c r="C43" s="17"/>
      <c r="D43" s="18"/>
      <c r="E43" s="20"/>
    </row>
    <row r="44" spans="1:5" ht="15.75">
      <c r="A44" s="18"/>
      <c r="B44" s="18"/>
      <c r="C44" s="17"/>
      <c r="D44" s="18"/>
      <c r="E44" s="20"/>
    </row>
    <row r="45" spans="1:5" ht="15.75">
      <c r="A45" s="18"/>
      <c r="B45" s="18"/>
      <c r="C45" s="17"/>
      <c r="D45" s="18"/>
      <c r="E45" s="20"/>
    </row>
    <row r="46" spans="1:5" ht="15.75">
      <c r="A46" s="18"/>
      <c r="B46" s="18"/>
      <c r="C46" s="17"/>
      <c r="D46" s="18"/>
      <c r="E46" s="20"/>
    </row>
    <row r="47" spans="1:5" ht="15.75">
      <c r="A47" s="29" t="s">
        <v>300</v>
      </c>
      <c r="B47" s="21"/>
      <c r="C47" s="22"/>
      <c r="D47" s="43" t="s">
        <v>304</v>
      </c>
      <c r="E47" s="43"/>
    </row>
    <row r="48" spans="1:5" ht="15.75">
      <c r="A48" s="30" t="s">
        <v>302</v>
      </c>
      <c r="B48" s="24"/>
      <c r="C48" s="22"/>
      <c r="D48" s="40" t="s">
        <v>305</v>
      </c>
      <c r="E48" s="40"/>
    </row>
    <row r="49" spans="1:5" ht="15.75">
      <c r="A49" s="26"/>
      <c r="B49" s="26"/>
      <c r="C49" s="27"/>
      <c r="D49" s="18"/>
      <c r="E49" s="23"/>
    </row>
  </sheetData>
  <sheetProtection/>
  <mergeCells count="5">
    <mergeCell ref="C4:D4"/>
    <mergeCell ref="A5:E5"/>
    <mergeCell ref="D42:E42"/>
    <mergeCell ref="D48:E48"/>
    <mergeCell ref="D47:E47"/>
  </mergeCells>
  <printOptions horizontalCentered="1"/>
  <pageMargins left="0.17" right="0.18" top="0.64" bottom="0.34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cp:lastPrinted>2014-01-22T07:58:36Z</cp:lastPrinted>
  <dcterms:created xsi:type="dcterms:W3CDTF">2011-01-11T01:33:10Z</dcterms:created>
  <dcterms:modified xsi:type="dcterms:W3CDTF">2014-01-24T04:00:07Z</dcterms:modified>
  <cp:category/>
  <cp:version/>
  <cp:contentType/>
  <cp:contentStatus/>
</cp:coreProperties>
</file>